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firstSheet="8" activeTab="8"/>
  </bookViews>
  <sheets>
    <sheet name="2540-2544" sheetId="1" r:id="rId1"/>
    <sheet name="2545" sheetId="2" r:id="rId2"/>
    <sheet name="2546" sheetId="3" r:id="rId3"/>
    <sheet name="2547" sheetId="4" r:id="rId4"/>
    <sheet name="2540-2547" sheetId="5" r:id="rId5"/>
    <sheet name="2541-2546" sheetId="6" r:id="rId6"/>
    <sheet name="2542-2547" sheetId="7" r:id="rId7"/>
    <sheet name="2540-2548 (p)" sheetId="8" r:id="rId8"/>
    <sheet name="2551-2561" sheetId="9" r:id="rId9"/>
  </sheets>
  <externalReferences>
    <externalReference r:id="rId12"/>
  </externalReferences>
  <definedNames>
    <definedName name="_xlnm.Print_Titles" localSheetId="8">'2551-2561'!$1:$6</definedName>
  </definedNames>
  <calcPr fullCalcOnLoad="1"/>
</workbook>
</file>

<file path=xl/sharedStrings.xml><?xml version="1.0" encoding="utf-8"?>
<sst xmlns="http://schemas.openxmlformats.org/spreadsheetml/2006/main" count="510" uniqueCount="37">
  <si>
    <t>ทุน</t>
  </si>
  <si>
    <t>(ล้านบาท)</t>
  </si>
  <si>
    <t>คนงาน</t>
  </si>
  <si>
    <t>(คน)</t>
  </si>
  <si>
    <t>รวม</t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</si>
  <si>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2540 - 2544</t>
  </si>
  <si>
    <t>(2) ขยายกิจการ</t>
  </si>
  <si>
    <t>(4) เลิกกิจการ</t>
  </si>
  <si>
    <t>จำนวน</t>
  </si>
  <si>
    <t>(โรงงาน)</t>
  </si>
  <si>
    <t>(1) ประกอบกิจการใหม่</t>
  </si>
  <si>
    <t xml:space="preserve"> (3) รวมประกอบ,ขยาย [(3)=(1)+(2)]</t>
  </si>
  <si>
    <t>กทม.</t>
  </si>
  <si>
    <t>ภูมิภาค</t>
  </si>
  <si>
    <t>วันที่จัดทำ  :   2 เมษายน 2545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</si>
  <si>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(ศูนย์สารสนเทศ)  โทร. 0 2202 4133,  0 2202 4076,  0 2202 4099,  0 2202 3985,  0 2202 4129,  0 2202 4176</t>
    </r>
  </si>
  <si>
    <t>และสถิติสะสมของโรงงานอุตสาหกรรม ณ สิ้นปีนั้นๆ</t>
  </si>
  <si>
    <t>ปี พ.ศ.</t>
  </si>
  <si>
    <t>(5) สถิติสะสม ณ สิ้นปี</t>
  </si>
  <si>
    <t>สถิติโรงงานอุตสาหกรรมที่ได้รับอนุญาตให้ประกอบกิจการ  ขยายกิจการ  และเลิกกิจการ ในรอบปี 2545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</si>
  <si>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(ศูนย์สารสนเทศโรงงานอุตสาหกรรม)  โทร. 0 2202 4133,  0 2202 4076,  0 2202 4099,  0 2202 3985,  0 2202 4129,  0 2202 4176</t>
    </r>
  </si>
  <si>
    <t>และสถิติสะสมของโรงงานอุตสาหกรรม ณ สิ้นปี 2545</t>
  </si>
  <si>
    <t>และสถิติสะสมของโรงงานอุตสาหกรรม ณ สิ้นปี 2546</t>
  </si>
  <si>
    <t>สถิติโรงงานอุตสาหกรรมที่ได้รับอนุญาตให้ประกอบกิจการ  ขยายกิจการ  และเลิกกิจการ ในรอบปี 2541 - 2546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</si>
  <si>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(สำนักเทคโนโลยีสารสนเทศและการสื่อสาร)  โทร. 0 2202 4133,  0 2202 4076,  0 2202 4099,  0 2202 4129,  0 2202 4176</t>
    </r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</si>
  <si>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2540 - 2547</t>
  </si>
  <si>
    <t>สถิติโรงงานอุตสาหกรรมที่ได้รับอนุญาตให้ประกอบกิจการ  ขยายกิจการ  และเลิกกิจการ ในรอบปี 2542 - 2547</t>
  </si>
  <si>
    <t>สถิติโรงงานอุตสาหกรรมที่ได้รับอนุญาตให้ประกอบกิจการ  ขยายกิจการ  และเลิกกิจการ ในรอบปี 2540 - 2548</t>
  </si>
  <si>
    <r>
      <t xml:space="preserve">ที่มา  </t>
    </r>
    <r>
      <rPr>
        <b/>
        <sz val="14"/>
        <rFont val="Cordia New"/>
        <family val="2"/>
      </rPr>
      <t>:</t>
    </r>
    <r>
      <rPr>
        <sz val="14"/>
        <rFont val="Cordia New"/>
        <family val="2"/>
      </rPr>
      <t xml:space="preserve">  กรมโรงงานอุตสาหกรรม (สำนักเทคโนโลยีสารสนเทศและการสื่อสาร)  โทร. 0 2202 4133,  0 2202 4076,  0 2202 4099,  0 2202 4129,  0 2202 4156</t>
    </r>
  </si>
  <si>
    <t xml:space="preserve"> </t>
  </si>
  <si>
    <t xml:space="preserve">ที่มา  :      </t>
  </si>
  <si>
    <t>ศูนย์ข้อมูลธุรกิจอุตสาหกรรม</t>
  </si>
  <si>
    <t xml:space="preserve">                   </t>
  </si>
  <si>
    <t>ศูนย์เทคโนโลยีสารสนเทศและการสื่อสาร</t>
  </si>
  <si>
    <t>กรมโรงงานอุตสาหกรรม</t>
  </si>
  <si>
    <t>โทร. 0 2202 4156</t>
  </si>
  <si>
    <t>สถิติโรงงานอุตสาหกรรมที่ได้รับอนุญาตให้ประกอบกิจการ  ขยายกิจการ  และเลิกกิจการ ในรอบปี 2551 - 2561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</si>
</sst>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0.0"/>
    <numFmt numFmtId="193" formatCode="_-* #,##0_-;\-* #,##0_-;_-* &quot;-&quot;??_-;_-@_-"/>
    <numFmt numFmtId="194" formatCode="_-* #,##0.0_-;\-* #,##0.0_-;_-* &quot;-&quot;??_-;_-@_-"/>
    <numFmt numFmtId="195" formatCode="#,##0.000"/>
    <numFmt numFmtId="196" formatCode="#,##0.0000"/>
    <numFmt numFmtId="197" formatCode="#,##0.00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#,##0.00_ ;\-#,##0.00\ "/>
    <numFmt numFmtId="203" formatCode="#,##0_ ;\-#,##0\ "/>
    <numFmt numFmtId="204" formatCode="#,##0.0_ ;\-#,##0.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\-??_-;_-@_-"/>
    <numFmt numFmtId="210" formatCode="_-* #,##0.00_-;\-* #,##0.00_-;_-* \-??_-;_-@_-"/>
    <numFmt numFmtId="211" formatCode="_-* #,##0.0_-;\-* #,##0.0_-;_-* \-??_-;_-@_-"/>
  </numFmts>
  <fonts count="61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sz val="12"/>
      <name val="Cordia New"/>
      <family val="2"/>
    </font>
    <font>
      <sz val="14"/>
      <color indexed="18"/>
      <name val="Cordia New"/>
      <family val="2"/>
    </font>
    <font>
      <sz val="14"/>
      <color indexed="8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color indexed="1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16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13"/>
      <color indexed="18"/>
      <name val="TH SarabunPSK"/>
      <family val="2"/>
    </font>
    <font>
      <sz val="14"/>
      <color indexed="18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b/>
      <sz val="13"/>
      <color indexed="18"/>
      <name val="TH SarabunPSK"/>
      <family val="2"/>
    </font>
    <font>
      <sz val="15"/>
      <color indexed="8"/>
      <name val="TH SarabunPSK"/>
      <family val="2"/>
    </font>
    <font>
      <b/>
      <sz val="14"/>
      <color indexed="18"/>
      <name val="TH SarabunPSK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  <font>
      <sz val="14"/>
      <color rgb="FF000099"/>
      <name val="TH SarabunPSK"/>
      <family val="2"/>
    </font>
    <font>
      <b/>
      <sz val="13"/>
      <color rgb="FF000099"/>
      <name val="TH SarabunPSK"/>
      <family val="2"/>
    </font>
    <font>
      <sz val="13"/>
      <color rgb="FF000099"/>
      <name val="TH SarabunPSK"/>
      <family val="2"/>
    </font>
    <font>
      <sz val="15"/>
      <color rgb="FF000000"/>
      <name val="TH SarabunPSK"/>
      <family val="2"/>
    </font>
    <font>
      <sz val="13"/>
      <color rgb="FF000099"/>
      <name val="Cordia New"/>
      <family val="2"/>
    </font>
    <font>
      <b/>
      <sz val="14"/>
      <color rgb="FF000099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/>
      <top>
        <color indexed="63"/>
      </top>
      <bottom>
        <color indexed="63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thin"/>
      <top style="medium">
        <color rgb="FF0070C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4" fontId="1" fillId="34" borderId="14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15" xfId="0" applyNumberFormat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3" fontId="0" fillId="36" borderId="20" xfId="0" applyNumberFormat="1" applyFill="1" applyBorder="1" applyAlignment="1">
      <alignment vertical="center"/>
    </xf>
    <xf numFmtId="4" fontId="0" fillId="36" borderId="15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15" xfId="0" applyNumberFormat="1" applyFill="1" applyBorder="1" applyAlignment="1">
      <alignment vertical="center"/>
    </xf>
    <xf numFmtId="3" fontId="0" fillId="36" borderId="0" xfId="0" applyNumberFormat="1" applyFill="1" applyBorder="1" applyAlignment="1">
      <alignment vertical="center"/>
    </xf>
    <xf numFmtId="3" fontId="0" fillId="36" borderId="20" xfId="0" applyNumberFormat="1" applyFont="1" applyFill="1" applyBorder="1" applyAlignment="1">
      <alignment vertical="center"/>
    </xf>
    <xf numFmtId="4" fontId="0" fillId="36" borderId="21" xfId="0" applyNumberFormat="1" applyFont="1" applyFill="1" applyBorder="1" applyAlignment="1">
      <alignment vertical="center"/>
    </xf>
    <xf numFmtId="3" fontId="0" fillId="36" borderId="22" xfId="0" applyNumberFormat="1" applyFont="1" applyFill="1" applyBorder="1" applyAlignment="1">
      <alignment vertical="center"/>
    </xf>
    <xf numFmtId="3" fontId="0" fillId="36" borderId="15" xfId="0" applyNumberFormat="1" applyFont="1" applyFill="1" applyBorder="1" applyAlignment="1">
      <alignment vertical="center"/>
    </xf>
    <xf numFmtId="4" fontId="0" fillId="36" borderId="15" xfId="0" applyNumberFormat="1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 vertical="center"/>
    </xf>
    <xf numFmtId="0" fontId="0" fillId="33" borderId="19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0" borderId="0" xfId="0" applyAlignment="1">
      <alignment vertical="top"/>
    </xf>
    <xf numFmtId="3" fontId="1" fillId="34" borderId="23" xfId="0" applyNumberFormat="1" applyFont="1" applyFill="1" applyBorder="1" applyAlignment="1">
      <alignment vertical="center"/>
    </xf>
    <xf numFmtId="4" fontId="1" fillId="34" borderId="24" xfId="0" applyNumberFormat="1" applyFont="1" applyFill="1" applyBorder="1" applyAlignment="1">
      <alignment vertical="center"/>
    </xf>
    <xf numFmtId="3" fontId="1" fillId="34" borderId="25" xfId="0" applyNumberFormat="1" applyFont="1" applyFill="1" applyBorder="1" applyAlignment="1">
      <alignment vertical="center"/>
    </xf>
    <xf numFmtId="3" fontId="1" fillId="34" borderId="24" xfId="0" applyNumberFormat="1" applyFont="1" applyFill="1" applyBorder="1" applyAlignment="1">
      <alignment vertical="center"/>
    </xf>
    <xf numFmtId="3" fontId="1" fillId="34" borderId="26" xfId="0" applyNumberFormat="1" applyFont="1" applyFill="1" applyBorder="1" applyAlignment="1">
      <alignment vertical="center"/>
    </xf>
    <xf numFmtId="3" fontId="1" fillId="34" borderId="27" xfId="0" applyNumberFormat="1" applyFont="1" applyFill="1" applyBorder="1" applyAlignment="1">
      <alignment vertical="center"/>
    </xf>
    <xf numFmtId="4" fontId="1" fillId="34" borderId="28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4" fontId="0" fillId="36" borderId="31" xfId="0" applyNumberFormat="1" applyFill="1" applyBorder="1" applyAlignment="1">
      <alignment vertical="center"/>
    </xf>
    <xf numFmtId="3" fontId="0" fillId="36" borderId="32" xfId="0" applyNumberFormat="1" applyFill="1" applyBorder="1" applyAlignment="1">
      <alignment vertical="center"/>
    </xf>
    <xf numFmtId="3" fontId="0" fillId="36" borderId="31" xfId="0" applyNumberFormat="1" applyFill="1" applyBorder="1" applyAlignment="1">
      <alignment vertical="center"/>
    </xf>
    <xf numFmtId="3" fontId="0" fillId="36" borderId="33" xfId="0" applyNumberFormat="1" applyFill="1" applyBorder="1" applyAlignment="1">
      <alignment vertical="center"/>
    </xf>
    <xf numFmtId="3" fontId="0" fillId="36" borderId="30" xfId="0" applyNumberFormat="1" applyFont="1" applyFill="1" applyBorder="1" applyAlignment="1">
      <alignment vertical="center"/>
    </xf>
    <xf numFmtId="4" fontId="0" fillId="36" borderId="34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4" fontId="0" fillId="36" borderId="34" xfId="0" applyNumberForma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0" fontId="1" fillId="34" borderId="25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3" fontId="1" fillId="34" borderId="3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4" fontId="1" fillId="34" borderId="37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36" borderId="38" xfId="0" applyNumberFormat="1" applyFont="1" applyFill="1" applyBorder="1" applyAlignment="1">
      <alignment vertical="center"/>
    </xf>
    <xf numFmtId="4" fontId="0" fillId="36" borderId="39" xfId="0" applyNumberFormat="1" applyFont="1" applyFill="1" applyBorder="1" applyAlignment="1">
      <alignment vertical="center"/>
    </xf>
    <xf numFmtId="3" fontId="0" fillId="36" borderId="40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vertical="center"/>
    </xf>
    <xf numFmtId="4" fontId="1" fillId="34" borderId="37" xfId="0" applyNumberFormat="1" applyFont="1" applyFill="1" applyBorder="1" applyAlignment="1">
      <alignment vertical="center"/>
    </xf>
    <xf numFmtId="3" fontId="1" fillId="34" borderId="36" xfId="0" applyNumberFormat="1" applyFont="1" applyFill="1" applyBorder="1" applyAlignment="1">
      <alignment vertical="center"/>
    </xf>
    <xf numFmtId="3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3" fontId="1" fillId="34" borderId="46" xfId="0" applyNumberFormat="1" applyFont="1" applyFill="1" applyBorder="1" applyAlignment="1">
      <alignment vertical="center"/>
    </xf>
    <xf numFmtId="4" fontId="1" fillId="34" borderId="47" xfId="0" applyNumberFormat="1" applyFont="1" applyFill="1" applyBorder="1" applyAlignment="1">
      <alignment vertical="center"/>
    </xf>
    <xf numFmtId="3" fontId="1" fillId="34" borderId="48" xfId="0" applyNumberFormat="1" applyFont="1" applyFill="1" applyBorder="1" applyAlignment="1">
      <alignment vertical="center"/>
    </xf>
    <xf numFmtId="3" fontId="1" fillId="34" borderId="47" xfId="0" applyNumberFormat="1" applyFont="1" applyFill="1" applyBorder="1" applyAlignment="1">
      <alignment vertical="center"/>
    </xf>
    <xf numFmtId="3" fontId="1" fillId="34" borderId="45" xfId="0" applyNumberFormat="1" applyFont="1" applyFill="1" applyBorder="1" applyAlignment="1">
      <alignment vertical="center"/>
    </xf>
    <xf numFmtId="4" fontId="1" fillId="34" borderId="49" xfId="0" applyNumberFormat="1" applyFont="1" applyFill="1" applyBorder="1" applyAlignment="1">
      <alignment vertical="center"/>
    </xf>
    <xf numFmtId="3" fontId="1" fillId="34" borderId="50" xfId="0" applyNumberFormat="1" applyFont="1" applyFill="1" applyBorder="1" applyAlignment="1">
      <alignment vertical="center"/>
    </xf>
    <xf numFmtId="3" fontId="1" fillId="34" borderId="44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0" fillId="36" borderId="23" xfId="0" applyNumberFormat="1" applyFill="1" applyBorder="1" applyAlignment="1">
      <alignment vertical="center"/>
    </xf>
    <xf numFmtId="4" fontId="0" fillId="36" borderId="24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vertical="center"/>
    </xf>
    <xf numFmtId="3" fontId="0" fillId="0" borderId="30" xfId="42" applyNumberFormat="1" applyBorder="1" applyAlignment="1">
      <alignment/>
    </xf>
    <xf numFmtId="3" fontId="0" fillId="0" borderId="35" xfId="42" applyNumberFormat="1" applyBorder="1" applyAlignment="1">
      <alignment/>
    </xf>
    <xf numFmtId="4" fontId="0" fillId="0" borderId="34" xfId="42" applyNumberFormat="1" applyBorder="1" applyAlignment="1">
      <alignment/>
    </xf>
    <xf numFmtId="3" fontId="1" fillId="34" borderId="19" xfId="0" applyNumberFormat="1" applyFont="1" applyFill="1" applyBorder="1" applyAlignment="1">
      <alignment vertical="center"/>
    </xf>
    <xf numFmtId="4" fontId="1" fillId="34" borderId="14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20" xfId="42" applyNumberFormat="1" applyBorder="1" applyAlignment="1">
      <alignment/>
    </xf>
    <xf numFmtId="4" fontId="0" fillId="0" borderId="21" xfId="42" applyNumberFormat="1" applyBorder="1" applyAlignment="1">
      <alignment/>
    </xf>
    <xf numFmtId="3" fontId="0" fillId="0" borderId="22" xfId="42" applyNumberFormat="1" applyBorder="1" applyAlignment="1">
      <alignment/>
    </xf>
    <xf numFmtId="3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3" fontId="6" fillId="34" borderId="19" xfId="0" applyNumberFormat="1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4" fontId="6" fillId="34" borderId="37" xfId="0" applyNumberFormat="1" applyFont="1" applyFill="1" applyBorder="1" applyAlignment="1">
      <alignment vertical="center"/>
    </xf>
    <xf numFmtId="3" fontId="6" fillId="34" borderId="36" xfId="0" applyNumberFormat="1" applyFont="1" applyFill="1" applyBorder="1" applyAlignment="1">
      <alignment vertical="center"/>
    </xf>
    <xf numFmtId="3" fontId="7" fillId="36" borderId="20" xfId="0" applyNumberFormat="1" applyFont="1" applyFill="1" applyBorder="1" applyAlignment="1">
      <alignment vertical="center"/>
    </xf>
    <xf numFmtId="4" fontId="7" fillId="36" borderId="15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vertical="center"/>
    </xf>
    <xf numFmtId="3" fontId="7" fillId="36" borderId="15" xfId="0" applyNumberFormat="1" applyFont="1" applyFill="1" applyBorder="1" applyAlignment="1">
      <alignment vertical="center"/>
    </xf>
    <xf numFmtId="3" fontId="7" fillId="36" borderId="0" xfId="0" applyNumberFormat="1" applyFont="1" applyFill="1" applyBorder="1" applyAlignment="1">
      <alignment vertical="center"/>
    </xf>
    <xf numFmtId="4" fontId="7" fillId="36" borderId="21" xfId="0" applyNumberFormat="1" applyFont="1" applyFill="1" applyBorder="1" applyAlignment="1">
      <alignment vertical="center"/>
    </xf>
    <xf numFmtId="3" fontId="7" fillId="36" borderId="22" xfId="0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vertical="center"/>
    </xf>
    <xf numFmtId="4" fontId="7" fillId="0" borderId="54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53" xfId="42" applyNumberFormat="1" applyFont="1" applyBorder="1" applyAlignment="1">
      <alignment vertical="center"/>
    </xf>
    <xf numFmtId="4" fontId="7" fillId="0" borderId="56" xfId="42" applyNumberFormat="1" applyFont="1" applyBorder="1" applyAlignment="1">
      <alignment vertical="center"/>
    </xf>
    <xf numFmtId="3" fontId="7" fillId="0" borderId="57" xfId="42" applyNumberFormat="1" applyFont="1" applyBorder="1" applyAlignment="1">
      <alignment vertical="center"/>
    </xf>
    <xf numFmtId="4" fontId="7" fillId="0" borderId="56" xfId="0" applyNumberFormat="1" applyFont="1" applyFill="1" applyBorder="1" applyAlignment="1">
      <alignment vertical="center"/>
    </xf>
    <xf numFmtId="3" fontId="7" fillId="0" borderId="57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7" fillId="36" borderId="53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1" fillId="37" borderId="1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93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93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3" fontId="12" fillId="36" borderId="53" xfId="0" applyNumberFormat="1" applyFont="1" applyFill="1" applyBorder="1" applyAlignment="1">
      <alignment vertical="center"/>
    </xf>
    <xf numFmtId="4" fontId="12" fillId="36" borderId="56" xfId="0" applyNumberFormat="1" applyFont="1" applyFill="1" applyBorder="1" applyAlignment="1">
      <alignment vertical="center"/>
    </xf>
    <xf numFmtId="3" fontId="12" fillId="36" borderId="57" xfId="0" applyNumberFormat="1" applyFont="1" applyFill="1" applyBorder="1" applyAlignment="1">
      <alignment vertical="center"/>
    </xf>
    <xf numFmtId="3" fontId="12" fillId="36" borderId="20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3" fontId="12" fillId="36" borderId="22" xfId="0" applyNumberFormat="1" applyFont="1" applyFill="1" applyBorder="1" applyAlignment="1">
      <alignment vertical="center"/>
    </xf>
    <xf numFmtId="193" fontId="0" fillId="0" borderId="53" xfId="42" applyNumberFormat="1" applyFont="1" applyBorder="1" applyAlignment="1">
      <alignment/>
    </xf>
    <xf numFmtId="43" fontId="0" fillId="0" borderId="56" xfId="42" applyFont="1" applyBorder="1" applyAlignment="1">
      <alignment/>
    </xf>
    <xf numFmtId="193" fontId="0" fillId="0" borderId="57" xfId="42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38" borderId="58" xfId="0" applyFont="1" applyFill="1" applyBorder="1" applyAlignment="1">
      <alignment horizontal="center" vertical="center"/>
    </xf>
    <xf numFmtId="3" fontId="57" fillId="38" borderId="59" xfId="0" applyNumberFormat="1" applyFont="1" applyFill="1" applyBorder="1" applyAlignment="1">
      <alignment vertical="center"/>
    </xf>
    <xf numFmtId="4" fontId="57" fillId="38" borderId="59" xfId="0" applyNumberFormat="1" applyFont="1" applyFill="1" applyBorder="1" applyAlignment="1">
      <alignment vertical="center"/>
    </xf>
    <xf numFmtId="3" fontId="57" fillId="38" borderId="60" xfId="0" applyNumberFormat="1" applyFont="1" applyFill="1" applyBorder="1" applyAlignment="1">
      <alignment vertical="center"/>
    </xf>
    <xf numFmtId="4" fontId="57" fillId="38" borderId="60" xfId="0" applyNumberFormat="1" applyFont="1" applyFill="1" applyBorder="1" applyAlignment="1">
      <alignment vertical="center"/>
    </xf>
    <xf numFmtId="3" fontId="57" fillId="38" borderId="61" xfId="0" applyNumberFormat="1" applyFont="1" applyFill="1" applyBorder="1" applyAlignment="1">
      <alignment vertical="center"/>
    </xf>
    <xf numFmtId="3" fontId="56" fillId="34" borderId="60" xfId="0" applyNumberFormat="1" applyFont="1" applyFill="1" applyBorder="1" applyAlignment="1">
      <alignment vertical="center"/>
    </xf>
    <xf numFmtId="4" fontId="56" fillId="34" borderId="60" xfId="0" applyNumberFormat="1" applyFont="1" applyFill="1" applyBorder="1" applyAlignment="1">
      <alignment vertical="center"/>
    </xf>
    <xf numFmtId="3" fontId="57" fillId="38" borderId="59" xfId="42" applyNumberFormat="1" applyFont="1" applyFill="1" applyBorder="1" applyAlignment="1">
      <alignment vertical="center"/>
    </xf>
    <xf numFmtId="4" fontId="57" fillId="38" borderId="59" xfId="42" applyNumberFormat="1" applyFont="1" applyFill="1" applyBorder="1" applyAlignment="1">
      <alignment vertical="center"/>
    </xf>
    <xf numFmtId="3" fontId="57" fillId="38" borderId="59" xfId="42" applyNumberFormat="1" applyFont="1" applyFill="1" applyBorder="1" applyAlignment="1">
      <alignment/>
    </xf>
    <xf numFmtId="4" fontId="57" fillId="38" borderId="59" xfId="42" applyNumberFormat="1" applyFont="1" applyFill="1" applyBorder="1" applyAlignment="1">
      <alignment/>
    </xf>
    <xf numFmtId="3" fontId="57" fillId="38" borderId="60" xfId="42" applyNumberFormat="1" applyFont="1" applyFill="1" applyBorder="1" applyAlignment="1">
      <alignment/>
    </xf>
    <xf numFmtId="4" fontId="57" fillId="38" borderId="60" xfId="42" applyNumberFormat="1" applyFont="1" applyFill="1" applyBorder="1" applyAlignment="1">
      <alignment/>
    </xf>
    <xf numFmtId="3" fontId="56" fillId="34" borderId="62" xfId="0" applyNumberFormat="1" applyFont="1" applyFill="1" applyBorder="1" applyAlignment="1">
      <alignment vertical="center"/>
    </xf>
    <xf numFmtId="3" fontId="57" fillId="38" borderId="59" xfId="0" applyNumberFormat="1" applyFont="1" applyFill="1" applyBorder="1" applyAlignment="1">
      <alignment horizontal="center" vertical="center"/>
    </xf>
    <xf numFmtId="3" fontId="57" fillId="38" borderId="63" xfId="0" applyNumberFormat="1" applyFont="1" applyFill="1" applyBorder="1" applyAlignment="1">
      <alignment horizontal="center" vertical="center"/>
    </xf>
    <xf numFmtId="3" fontId="57" fillId="38" borderId="60" xfId="0" applyNumberFormat="1" applyFont="1" applyFill="1" applyBorder="1" applyAlignment="1">
      <alignment horizontal="center" vertical="center"/>
    </xf>
    <xf numFmtId="3" fontId="57" fillId="34" borderId="63" xfId="0" applyNumberFormat="1" applyFont="1" applyFill="1" applyBorder="1" applyAlignment="1">
      <alignment horizontal="center" vertical="center"/>
    </xf>
    <xf numFmtId="3" fontId="56" fillId="34" borderId="60" xfId="0" applyNumberFormat="1" applyFont="1" applyFill="1" applyBorder="1" applyAlignment="1">
      <alignment horizontal="center" vertical="center"/>
    </xf>
    <xf numFmtId="3" fontId="56" fillId="34" borderId="60" xfId="42" applyNumberFormat="1" applyFont="1" applyFill="1" applyBorder="1" applyAlignment="1">
      <alignment vertical="center"/>
    </xf>
    <xf numFmtId="4" fontId="56" fillId="34" borderId="60" xfId="42" applyNumberFormat="1" applyFont="1" applyFill="1" applyBorder="1" applyAlignment="1">
      <alignment vertical="center"/>
    </xf>
    <xf numFmtId="4" fontId="56" fillId="34" borderId="64" xfId="0" applyNumberFormat="1" applyFont="1" applyFill="1" applyBorder="1" applyAlignment="1">
      <alignment vertical="center"/>
    </xf>
    <xf numFmtId="3" fontId="56" fillId="34" borderId="65" xfId="0" applyNumberFormat="1" applyFont="1" applyFill="1" applyBorder="1" applyAlignment="1">
      <alignment vertical="center"/>
    </xf>
    <xf numFmtId="3" fontId="57" fillId="34" borderId="66" xfId="0" applyNumberFormat="1" applyFont="1" applyFill="1" applyBorder="1" applyAlignment="1">
      <alignment horizontal="center" vertical="center"/>
    </xf>
    <xf numFmtId="3" fontId="56" fillId="34" borderId="67" xfId="0" applyNumberFormat="1" applyFont="1" applyFill="1" applyBorder="1" applyAlignment="1">
      <alignment horizontal="center" vertical="center"/>
    </xf>
    <xf numFmtId="3" fontId="56" fillId="34" borderId="67" xfId="42" applyNumberFormat="1" applyFont="1" applyFill="1" applyBorder="1" applyAlignment="1">
      <alignment vertical="center"/>
    </xf>
    <xf numFmtId="4" fontId="56" fillId="34" borderId="67" xfId="42" applyNumberFormat="1" applyFont="1" applyFill="1" applyBorder="1" applyAlignment="1">
      <alignment vertical="center"/>
    </xf>
    <xf numFmtId="3" fontId="56" fillId="34" borderId="67" xfId="0" applyNumberFormat="1" applyFont="1" applyFill="1" applyBorder="1" applyAlignment="1">
      <alignment vertical="center"/>
    </xf>
    <xf numFmtId="4" fontId="56" fillId="34" borderId="67" xfId="0" applyNumberFormat="1" applyFont="1" applyFill="1" applyBorder="1" applyAlignment="1">
      <alignment vertical="center"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6" fillId="37" borderId="60" xfId="0" applyFont="1" applyFill="1" applyBorder="1" applyAlignment="1">
      <alignment horizontal="center"/>
    </xf>
    <xf numFmtId="0" fontId="56" fillId="37" borderId="61" xfId="0" applyFont="1" applyFill="1" applyBorder="1" applyAlignment="1">
      <alignment horizontal="center"/>
    </xf>
    <xf numFmtId="3" fontId="57" fillId="38" borderId="60" xfId="42" applyNumberFormat="1" applyFont="1" applyFill="1" applyBorder="1" applyAlignment="1">
      <alignment vertical="center"/>
    </xf>
    <xf numFmtId="4" fontId="57" fillId="38" borderId="60" xfId="42" applyNumberFormat="1" applyFont="1" applyFill="1" applyBorder="1" applyAlignment="1">
      <alignment vertical="center"/>
    </xf>
    <xf numFmtId="3" fontId="57" fillId="38" borderId="68" xfId="42" applyNumberFormat="1" applyFont="1" applyFill="1" applyBorder="1" applyAlignment="1">
      <alignment vertical="center"/>
    </xf>
    <xf numFmtId="4" fontId="57" fillId="38" borderId="69" xfId="42" applyNumberFormat="1" applyFont="1" applyFill="1" applyBorder="1" applyAlignment="1">
      <alignment vertical="center"/>
    </xf>
    <xf numFmtId="3" fontId="57" fillId="38" borderId="65" xfId="42" applyNumberFormat="1" applyFont="1" applyFill="1" applyBorder="1" applyAlignment="1">
      <alignment vertical="center"/>
    </xf>
    <xf numFmtId="4" fontId="57" fillId="38" borderId="64" xfId="42" applyNumberFormat="1" applyFont="1" applyFill="1" applyBorder="1" applyAlignment="1">
      <alignment vertical="center"/>
    </xf>
    <xf numFmtId="3" fontId="57" fillId="38" borderId="65" xfId="0" applyNumberFormat="1" applyFont="1" applyFill="1" applyBorder="1" applyAlignment="1">
      <alignment vertical="center"/>
    </xf>
    <xf numFmtId="3" fontId="14" fillId="38" borderId="59" xfId="0" applyNumberFormat="1" applyFont="1" applyFill="1" applyBorder="1" applyAlignment="1">
      <alignment vertical="center"/>
    </xf>
    <xf numFmtId="4" fontId="14" fillId="38" borderId="59" xfId="0" applyNumberFormat="1" applyFont="1" applyFill="1" applyBorder="1" applyAlignment="1">
      <alignment vertical="center"/>
    </xf>
    <xf numFmtId="3" fontId="14" fillId="38" borderId="68" xfId="0" applyNumberFormat="1" applyFont="1" applyFill="1" applyBorder="1" applyAlignment="1">
      <alignment vertical="center"/>
    </xf>
    <xf numFmtId="3" fontId="14" fillId="38" borderId="60" xfId="0" applyNumberFormat="1" applyFont="1" applyFill="1" applyBorder="1" applyAlignment="1">
      <alignment/>
    </xf>
    <xf numFmtId="4" fontId="14" fillId="38" borderId="60" xfId="0" applyNumberFormat="1" applyFont="1" applyFill="1" applyBorder="1" applyAlignment="1">
      <alignment/>
    </xf>
    <xf numFmtId="3" fontId="14" fillId="38" borderId="61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9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3" fontId="17" fillId="0" borderId="0" xfId="56" applyNumberFormat="1" applyFont="1" applyFill="1" applyBorder="1">
      <alignment/>
      <protection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70" xfId="0" applyFont="1" applyFill="1" applyBorder="1" applyAlignment="1">
      <alignment horizontal="left" vertical="center"/>
    </xf>
    <xf numFmtId="0" fontId="1" fillId="33" borderId="71" xfId="0" applyFont="1" applyFill="1" applyBorder="1" applyAlignment="1">
      <alignment horizontal="left" vertical="center"/>
    </xf>
    <xf numFmtId="0" fontId="1" fillId="33" borderId="72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" fillId="37" borderId="71" xfId="0" applyFont="1" applyFill="1" applyBorder="1" applyAlignment="1">
      <alignment horizontal="center" vertical="center"/>
    </xf>
    <xf numFmtId="0" fontId="1" fillId="37" borderId="7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7" borderId="70" xfId="0" applyFont="1" applyFill="1" applyBorder="1" applyAlignment="1">
      <alignment horizontal="left" vertical="center"/>
    </xf>
    <xf numFmtId="0" fontId="1" fillId="37" borderId="71" xfId="0" applyFont="1" applyFill="1" applyBorder="1" applyAlignment="1">
      <alignment horizontal="left" vertical="center"/>
    </xf>
    <xf numFmtId="0" fontId="1" fillId="37" borderId="72" xfId="0" applyFont="1" applyFill="1" applyBorder="1" applyAlignment="1">
      <alignment horizontal="left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7" borderId="58" xfId="0" applyFont="1" applyFill="1" applyBorder="1" applyAlignment="1">
      <alignment horizontal="center" vertical="center"/>
    </xf>
    <xf numFmtId="0" fontId="56" fillId="37" borderId="59" xfId="0" applyFont="1" applyFill="1" applyBorder="1" applyAlignment="1">
      <alignment horizontal="center" vertical="center"/>
    </xf>
    <xf numFmtId="0" fontId="56" fillId="37" borderId="63" xfId="0" applyFont="1" applyFill="1" applyBorder="1" applyAlignment="1">
      <alignment horizontal="center" vertical="center"/>
    </xf>
    <xf numFmtId="0" fontId="56" fillId="37" borderId="60" xfId="0" applyFont="1" applyFill="1" applyBorder="1" applyAlignment="1">
      <alignment horizontal="center" vertical="center"/>
    </xf>
    <xf numFmtId="0" fontId="56" fillId="37" borderId="73" xfId="0" applyFont="1" applyFill="1" applyBorder="1" applyAlignment="1">
      <alignment horizontal="center" vertical="center"/>
    </xf>
    <xf numFmtId="0" fontId="56" fillId="37" borderId="73" xfId="0" applyFont="1" applyFill="1" applyBorder="1" applyAlignment="1">
      <alignment horizontal="left" vertical="center"/>
    </xf>
    <xf numFmtId="0" fontId="56" fillId="37" borderId="7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tate_Exp_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p_2008"/>
      <sheetName val="clcl_2008"/>
      <sheetName val="pcl_a2008"/>
      <sheetName val="exp_จังหวัด "/>
      <sheetName val="exp_ประเภท "/>
      <sheetName val="canpp2551"/>
      <sheetName val="cancl251"/>
    </sheetNames>
    <sheetDataSet>
      <sheetData sheetId="3">
        <row r="4">
          <cell r="B4">
            <v>4</v>
          </cell>
          <cell r="C4">
            <v>166.7</v>
          </cell>
        </row>
        <row r="5">
          <cell r="B5">
            <v>106</v>
          </cell>
          <cell r="C5">
            <v>7182.5596</v>
          </cell>
        </row>
        <row r="6">
          <cell r="B6">
            <v>4</v>
          </cell>
          <cell r="C6">
            <v>393.51</v>
          </cell>
        </row>
        <row r="7">
          <cell r="B7">
            <v>2</v>
          </cell>
          <cell r="C7">
            <v>35</v>
          </cell>
        </row>
        <row r="8">
          <cell r="B8">
            <v>3</v>
          </cell>
          <cell r="C8">
            <v>79.846</v>
          </cell>
        </row>
        <row r="9">
          <cell r="B9">
            <v>13</v>
          </cell>
          <cell r="C9">
            <v>7722.55</v>
          </cell>
        </row>
        <row r="10">
          <cell r="B10">
            <v>6</v>
          </cell>
          <cell r="C10">
            <v>622.15</v>
          </cell>
        </row>
        <row r="11">
          <cell r="B11">
            <v>16</v>
          </cell>
          <cell r="C11">
            <v>6387.7009</v>
          </cell>
        </row>
        <row r="12">
          <cell r="B12">
            <v>29</v>
          </cell>
          <cell r="C12">
            <v>7439.9072</v>
          </cell>
        </row>
        <row r="13">
          <cell r="B13">
            <v>11</v>
          </cell>
          <cell r="C13">
            <v>857.23</v>
          </cell>
        </row>
        <row r="14">
          <cell r="B14">
            <v>1</v>
          </cell>
          <cell r="C14">
            <v>85</v>
          </cell>
        </row>
        <row r="15">
          <cell r="B15">
            <v>1</v>
          </cell>
          <cell r="C15">
            <v>3</v>
          </cell>
        </row>
        <row r="16">
          <cell r="B16">
            <v>1</v>
          </cell>
          <cell r="C16">
            <v>20.3</v>
          </cell>
        </row>
        <row r="17">
          <cell r="B17">
            <v>22</v>
          </cell>
          <cell r="C17">
            <v>924.56089</v>
          </cell>
        </row>
        <row r="18">
          <cell r="B18">
            <v>8</v>
          </cell>
          <cell r="C18">
            <v>432.2715</v>
          </cell>
        </row>
        <row r="19">
          <cell r="B19">
            <v>9</v>
          </cell>
          <cell r="C19">
            <v>318.01</v>
          </cell>
        </row>
        <row r="20">
          <cell r="B20">
            <v>37</v>
          </cell>
          <cell r="C20">
            <v>2050.6727</v>
          </cell>
        </row>
        <row r="21">
          <cell r="B21">
            <v>20</v>
          </cell>
          <cell r="C21">
            <v>4557.2401</v>
          </cell>
        </row>
        <row r="22">
          <cell r="B22">
            <v>12</v>
          </cell>
          <cell r="C22">
            <v>230.49</v>
          </cell>
        </row>
        <row r="23">
          <cell r="B23">
            <v>10</v>
          </cell>
          <cell r="C23">
            <v>993.87097</v>
          </cell>
        </row>
        <row r="24">
          <cell r="B24">
            <v>10</v>
          </cell>
          <cell r="C24">
            <v>247.00589</v>
          </cell>
        </row>
        <row r="25">
          <cell r="B25">
            <v>2</v>
          </cell>
          <cell r="C25">
            <v>2.43</v>
          </cell>
        </row>
        <row r="26">
          <cell r="B26">
            <v>3</v>
          </cell>
          <cell r="C26">
            <v>20.491</v>
          </cell>
        </row>
        <row r="27">
          <cell r="B27">
            <v>7</v>
          </cell>
          <cell r="C27">
            <v>113.95</v>
          </cell>
        </row>
        <row r="28">
          <cell r="B28">
            <v>66</v>
          </cell>
          <cell r="C28">
            <v>30676.183</v>
          </cell>
        </row>
        <row r="29">
          <cell r="B29">
            <v>5</v>
          </cell>
          <cell r="C29">
            <v>135.85</v>
          </cell>
        </row>
        <row r="30">
          <cell r="B30">
            <v>33</v>
          </cell>
          <cell r="C30">
            <v>11509.381</v>
          </cell>
        </row>
        <row r="31">
          <cell r="B31">
            <v>14</v>
          </cell>
          <cell r="C31">
            <v>7295.2783</v>
          </cell>
        </row>
        <row r="32">
          <cell r="B32">
            <v>1</v>
          </cell>
          <cell r="C32">
            <v>1.55</v>
          </cell>
        </row>
        <row r="33">
          <cell r="B33">
            <v>1</v>
          </cell>
          <cell r="C33">
            <v>10</v>
          </cell>
        </row>
        <row r="34">
          <cell r="B34">
            <v>2</v>
          </cell>
          <cell r="C34">
            <v>84.54</v>
          </cell>
        </row>
        <row r="35">
          <cell r="B35">
            <v>5</v>
          </cell>
          <cell r="C35">
            <v>62.58</v>
          </cell>
        </row>
        <row r="36">
          <cell r="B36">
            <v>7</v>
          </cell>
          <cell r="C36">
            <v>506.71</v>
          </cell>
        </row>
        <row r="37">
          <cell r="B37">
            <v>9</v>
          </cell>
          <cell r="C37">
            <v>66.0206</v>
          </cell>
        </row>
        <row r="38">
          <cell r="B38">
            <v>1</v>
          </cell>
          <cell r="C38">
            <v>0.935</v>
          </cell>
        </row>
        <row r="39">
          <cell r="B39">
            <v>1</v>
          </cell>
          <cell r="C39">
            <v>3.4</v>
          </cell>
        </row>
        <row r="40">
          <cell r="B40">
            <v>1</v>
          </cell>
          <cell r="C40">
            <v>16</v>
          </cell>
        </row>
        <row r="41">
          <cell r="B41">
            <v>1</v>
          </cell>
          <cell r="C41">
            <v>3.7</v>
          </cell>
        </row>
        <row r="42">
          <cell r="B42">
            <v>3</v>
          </cell>
          <cell r="C42">
            <v>70.705</v>
          </cell>
        </row>
        <row r="43">
          <cell r="B43">
            <v>5</v>
          </cell>
          <cell r="C43">
            <v>59.11</v>
          </cell>
        </row>
        <row r="44">
          <cell r="B44">
            <v>15</v>
          </cell>
          <cell r="C44">
            <v>7361.9955</v>
          </cell>
        </row>
        <row r="45">
          <cell r="B45">
            <v>16</v>
          </cell>
          <cell r="C45">
            <v>4841.223</v>
          </cell>
        </row>
        <row r="46">
          <cell r="B46">
            <v>8</v>
          </cell>
          <cell r="C46">
            <v>2427.95</v>
          </cell>
        </row>
        <row r="47">
          <cell r="B47">
            <v>6</v>
          </cell>
          <cell r="C47">
            <v>11.8</v>
          </cell>
        </row>
        <row r="48">
          <cell r="B48">
            <v>9</v>
          </cell>
          <cell r="C48">
            <v>1048.5142</v>
          </cell>
        </row>
        <row r="49">
          <cell r="B49">
            <v>1</v>
          </cell>
          <cell r="C49">
            <v>0.245</v>
          </cell>
        </row>
        <row r="50">
          <cell r="B50">
            <v>6</v>
          </cell>
          <cell r="C50">
            <v>59.05</v>
          </cell>
        </row>
        <row r="51">
          <cell r="B51">
            <v>8</v>
          </cell>
          <cell r="C51">
            <v>2104.6399</v>
          </cell>
        </row>
        <row r="52">
          <cell r="B52">
            <v>6</v>
          </cell>
          <cell r="C52">
            <v>360.1991</v>
          </cell>
        </row>
        <row r="53">
          <cell r="B53">
            <v>44</v>
          </cell>
          <cell r="C53">
            <v>14696.069</v>
          </cell>
        </row>
        <row r="54">
          <cell r="B54">
            <v>3</v>
          </cell>
          <cell r="C54">
            <v>86.1</v>
          </cell>
        </row>
        <row r="55">
          <cell r="B55">
            <v>43</v>
          </cell>
          <cell r="C55">
            <v>4271.211</v>
          </cell>
        </row>
        <row r="56">
          <cell r="B56">
            <v>1</v>
          </cell>
          <cell r="C56">
            <v>12</v>
          </cell>
        </row>
        <row r="57">
          <cell r="B57">
            <v>14</v>
          </cell>
          <cell r="C57">
            <v>2013.5233</v>
          </cell>
        </row>
        <row r="58">
          <cell r="B58">
            <v>4</v>
          </cell>
          <cell r="C58">
            <v>261.5</v>
          </cell>
        </row>
        <row r="59">
          <cell r="B59">
            <v>6</v>
          </cell>
          <cell r="C59">
            <v>369.2</v>
          </cell>
        </row>
        <row r="60">
          <cell r="B60">
            <v>4</v>
          </cell>
          <cell r="C60">
            <v>61.4</v>
          </cell>
        </row>
        <row r="61">
          <cell r="B61">
            <v>15</v>
          </cell>
          <cell r="C61">
            <v>3814.5631</v>
          </cell>
        </row>
        <row r="62">
          <cell r="B62">
            <v>4</v>
          </cell>
          <cell r="C62">
            <v>359.5</v>
          </cell>
        </row>
        <row r="63">
          <cell r="B63">
            <v>3</v>
          </cell>
          <cell r="C63">
            <v>79.3</v>
          </cell>
        </row>
        <row r="64">
          <cell r="B64">
            <v>6</v>
          </cell>
          <cell r="C64">
            <v>4208.2839</v>
          </cell>
        </row>
        <row r="65">
          <cell r="B65">
            <v>3</v>
          </cell>
          <cell r="C65">
            <v>239</v>
          </cell>
        </row>
        <row r="66">
          <cell r="B66">
            <v>2</v>
          </cell>
          <cell r="C66">
            <v>10.39</v>
          </cell>
        </row>
        <row r="67">
          <cell r="B67">
            <v>1</v>
          </cell>
          <cell r="C67">
            <v>235</v>
          </cell>
        </row>
        <row r="68">
          <cell r="B68">
            <v>7</v>
          </cell>
          <cell r="C68">
            <v>129.90001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32" sqref="E32"/>
    </sheetView>
  </sheetViews>
  <sheetFormatPr defaultColWidth="9.140625" defaultRowHeight="21.75"/>
  <cols>
    <col min="1" max="1" width="5.00390625" style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6" t="s">
        <v>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30" customHeight="1">
      <c r="A2" s="296" t="s">
        <v>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14.25" customHeight="1" thickBot="1"/>
    <row r="4" spans="1:17" ht="24.7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21.75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4"/>
      <c r="B6" s="305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9.75" customHeight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thickBot="1">
      <c r="A10" s="13"/>
      <c r="B10" s="33" t="s">
        <v>4</v>
      </c>
      <c r="C10" s="39">
        <f aca="true" t="shared" si="1" ref="C10:N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>SUM(O8:O9)</f>
        <v>126578</v>
      </c>
      <c r="P10" s="11">
        <f>SUM(P8:P9)</f>
        <v>1991996</v>
      </c>
      <c r="Q10" s="12">
        <f>SUM(Q8:Q9)</f>
        <v>3112178</v>
      </c>
    </row>
    <row r="11" spans="1:17" ht="9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9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9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9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>SUM(C24:C25)</f>
        <v>3018</v>
      </c>
      <c r="D26" s="11">
        <f aca="true" t="shared" si="12" ref="D26:N26">SUM(D24:D25)</f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>SUM(O24:O25)</f>
        <v>124079</v>
      </c>
      <c r="P26" s="11">
        <f>SUM(P24:P25)</f>
        <v>2622552.8000000003</v>
      </c>
      <c r="Q26" s="12">
        <f>SUM(Q24:Q25)</f>
        <v>3306713</v>
      </c>
    </row>
    <row r="27" spans="1:14" ht="11.25" customHeight="1">
      <c r="A27" s="5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ht="21.75">
      <c r="A28" s="23" t="s">
        <v>15</v>
      </c>
    </row>
    <row r="29" ht="21.75">
      <c r="A29" s="18" t="s">
        <v>14</v>
      </c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 horizontalCentered="1"/>
  <pageMargins left="0.1968503937007874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P14" sqref="P14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6" t="s">
        <v>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30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14.25" customHeight="1" thickBot="1"/>
    <row r="4" spans="1:17" ht="34.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34.5" customHeight="1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4"/>
      <c r="B6" s="305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6">
        <v>2545</v>
      </c>
      <c r="B7" s="90" t="s">
        <v>12</v>
      </c>
      <c r="C7" s="79">
        <v>637</v>
      </c>
      <c r="D7" s="80">
        <v>16471.96</v>
      </c>
      <c r="E7" s="81">
        <v>13239</v>
      </c>
      <c r="F7" s="82">
        <v>210</v>
      </c>
      <c r="G7" s="80">
        <v>12709.47</v>
      </c>
      <c r="H7" s="83">
        <v>17701</v>
      </c>
      <c r="I7" s="84">
        <f aca="true" t="shared" si="0" ref="I7:K8">SUM(C7,F7)</f>
        <v>847</v>
      </c>
      <c r="J7" s="85">
        <f t="shared" si="0"/>
        <v>29181.43</v>
      </c>
      <c r="K7" s="86">
        <f t="shared" si="0"/>
        <v>30940</v>
      </c>
      <c r="L7" s="79">
        <v>651</v>
      </c>
      <c r="M7" s="87">
        <v>7409.62</v>
      </c>
      <c r="N7" s="88">
        <v>18768</v>
      </c>
      <c r="O7" s="79">
        <v>20195</v>
      </c>
      <c r="P7" s="80">
        <v>277140.5</v>
      </c>
      <c r="Q7" s="81">
        <v>576216</v>
      </c>
    </row>
    <row r="8" spans="1:17" s="54" customFormat="1" ht="34.5" customHeight="1">
      <c r="A8" s="307"/>
      <c r="B8" s="90" t="s">
        <v>13</v>
      </c>
      <c r="C8" s="55">
        <v>2637</v>
      </c>
      <c r="D8" s="56">
        <v>123015.87</v>
      </c>
      <c r="E8" s="57">
        <v>110139</v>
      </c>
      <c r="F8" s="58">
        <v>693</v>
      </c>
      <c r="G8" s="56">
        <v>127481.5</v>
      </c>
      <c r="H8" s="59">
        <v>101640</v>
      </c>
      <c r="I8" s="60">
        <f t="shared" si="0"/>
        <v>3330</v>
      </c>
      <c r="J8" s="61">
        <f t="shared" si="0"/>
        <v>250497.37</v>
      </c>
      <c r="K8" s="62">
        <f t="shared" si="0"/>
        <v>211779</v>
      </c>
      <c r="L8" s="63">
        <v>4402</v>
      </c>
      <c r="M8" s="64">
        <v>36943.03</v>
      </c>
      <c r="N8" s="65">
        <v>88697</v>
      </c>
      <c r="O8" s="55">
        <v>106482</v>
      </c>
      <c r="P8" s="56">
        <v>2358311.86</v>
      </c>
      <c r="Q8" s="57">
        <f>2753860-29996</f>
        <v>2723864</v>
      </c>
    </row>
    <row r="9" spans="1:17" s="54" customFormat="1" ht="34.5" customHeight="1" thickBot="1">
      <c r="A9" s="308"/>
      <c r="B9" s="89" t="s">
        <v>4</v>
      </c>
      <c r="C9" s="71">
        <f aca="true" t="shared" si="1" ref="C9:Q9">SUM(C7:C8)</f>
        <v>3274</v>
      </c>
      <c r="D9" s="72">
        <f t="shared" si="1"/>
        <v>139487.83</v>
      </c>
      <c r="E9" s="73">
        <f t="shared" si="1"/>
        <v>123378</v>
      </c>
      <c r="F9" s="74">
        <f t="shared" si="1"/>
        <v>903</v>
      </c>
      <c r="G9" s="72">
        <f t="shared" si="1"/>
        <v>140190.97</v>
      </c>
      <c r="H9" s="75">
        <f t="shared" si="1"/>
        <v>119341</v>
      </c>
      <c r="I9" s="71">
        <f t="shared" si="1"/>
        <v>4177</v>
      </c>
      <c r="J9" s="72">
        <f t="shared" si="1"/>
        <v>279678.8</v>
      </c>
      <c r="K9" s="73">
        <f t="shared" si="1"/>
        <v>242719</v>
      </c>
      <c r="L9" s="74">
        <f t="shared" si="1"/>
        <v>5053</v>
      </c>
      <c r="M9" s="72">
        <f t="shared" si="1"/>
        <v>44352.65</v>
      </c>
      <c r="N9" s="75">
        <f t="shared" si="1"/>
        <v>107465</v>
      </c>
      <c r="O9" s="76">
        <f t="shared" si="1"/>
        <v>126677</v>
      </c>
      <c r="P9" s="77">
        <f t="shared" si="1"/>
        <v>2635452.36</v>
      </c>
      <c r="Q9" s="78">
        <f t="shared" si="1"/>
        <v>3300080</v>
      </c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N12" s="47"/>
    </row>
    <row r="13" spans="12:14" ht="21.75">
      <c r="L13" s="47"/>
      <c r="M13" s="48"/>
      <c r="N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K11" sqref="K11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6" t="s">
        <v>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30" customHeight="1">
      <c r="A2" s="296" t="s">
        <v>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14.25" customHeight="1" thickBot="1"/>
    <row r="4" spans="1:17" ht="34.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34.5" customHeight="1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4"/>
      <c r="B6" s="305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6">
        <v>2546</v>
      </c>
      <c r="B7" s="90" t="s">
        <v>12</v>
      </c>
      <c r="C7" s="79">
        <v>324</v>
      </c>
      <c r="D7" s="80">
        <v>3780.45</v>
      </c>
      <c r="E7" s="81">
        <v>10152</v>
      </c>
      <c r="F7" s="82">
        <v>138</v>
      </c>
      <c r="G7" s="80">
        <v>7597.01</v>
      </c>
      <c r="H7" s="83">
        <v>16924</v>
      </c>
      <c r="I7" s="104">
        <f aca="true" t="shared" si="0" ref="I7:K8">SUM(C7,F7)</f>
        <v>462</v>
      </c>
      <c r="J7" s="105">
        <f t="shared" si="0"/>
        <v>11377.46</v>
      </c>
      <c r="K7" s="106">
        <f t="shared" si="0"/>
        <v>27076</v>
      </c>
      <c r="L7" s="82">
        <v>669</v>
      </c>
      <c r="M7" s="87">
        <v>23425.81</v>
      </c>
      <c r="N7" s="88">
        <v>16138</v>
      </c>
      <c r="O7" s="79">
        <v>19899</v>
      </c>
      <c r="P7" s="80">
        <v>263392.89</v>
      </c>
      <c r="Q7" s="81">
        <v>576294</v>
      </c>
    </row>
    <row r="8" spans="1:17" s="54" customFormat="1" ht="34.5" customHeight="1">
      <c r="A8" s="307"/>
      <c r="B8" s="90" t="s">
        <v>13</v>
      </c>
      <c r="C8" s="55">
        <v>3899</v>
      </c>
      <c r="D8" s="56">
        <v>170800.01</v>
      </c>
      <c r="E8" s="57">
        <v>115421</v>
      </c>
      <c r="F8" s="58">
        <v>609</v>
      </c>
      <c r="G8" s="56">
        <v>98601.28</v>
      </c>
      <c r="H8" s="59">
        <v>99611</v>
      </c>
      <c r="I8" s="84">
        <f t="shared" si="0"/>
        <v>4508</v>
      </c>
      <c r="J8" s="85">
        <f t="shared" si="0"/>
        <v>269401.29000000004</v>
      </c>
      <c r="K8" s="86">
        <f t="shared" si="0"/>
        <v>215032</v>
      </c>
      <c r="L8" s="63">
        <v>3306</v>
      </c>
      <c r="M8" s="64">
        <v>53722.4</v>
      </c>
      <c r="N8" s="65">
        <v>70147</v>
      </c>
      <c r="O8" s="55">
        <v>98277</v>
      </c>
      <c r="P8" s="56">
        <v>2444628.58</v>
      </c>
      <c r="Q8" s="57">
        <v>2610194</v>
      </c>
    </row>
    <row r="9" spans="1:17" s="54" customFormat="1" ht="34.5" customHeight="1" thickBot="1">
      <c r="A9" s="308"/>
      <c r="B9" s="89" t="s">
        <v>4</v>
      </c>
      <c r="C9" s="71">
        <f aca="true" t="shared" si="1" ref="C9:Q9">SUM(C7:C8)</f>
        <v>4223</v>
      </c>
      <c r="D9" s="72">
        <f t="shared" si="1"/>
        <v>174580.46000000002</v>
      </c>
      <c r="E9" s="73">
        <f t="shared" si="1"/>
        <v>125573</v>
      </c>
      <c r="F9" s="74">
        <f t="shared" si="1"/>
        <v>747</v>
      </c>
      <c r="G9" s="72">
        <f t="shared" si="1"/>
        <v>106198.29</v>
      </c>
      <c r="H9" s="75">
        <f t="shared" si="1"/>
        <v>116535</v>
      </c>
      <c r="I9" s="71">
        <f t="shared" si="1"/>
        <v>4970</v>
      </c>
      <c r="J9" s="77">
        <f t="shared" si="1"/>
        <v>280778.75000000006</v>
      </c>
      <c r="K9" s="78">
        <f t="shared" si="1"/>
        <v>242108</v>
      </c>
      <c r="L9" s="74">
        <f t="shared" si="1"/>
        <v>3975</v>
      </c>
      <c r="M9" s="72">
        <f t="shared" si="1"/>
        <v>77148.21</v>
      </c>
      <c r="N9" s="75">
        <f t="shared" si="1"/>
        <v>86285</v>
      </c>
      <c r="O9" s="76">
        <f t="shared" si="1"/>
        <v>118176</v>
      </c>
      <c r="P9" s="77">
        <f t="shared" si="1"/>
        <v>2708021.47</v>
      </c>
      <c r="Q9" s="78">
        <f t="shared" si="1"/>
        <v>3186488</v>
      </c>
    </row>
    <row r="10" ht="21.75">
      <c r="I10" s="47"/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C12" s="47"/>
      <c r="D12" s="48"/>
      <c r="E12" s="47"/>
      <c r="L12" s="47"/>
      <c r="M12" s="48"/>
      <c r="N12" s="47"/>
    </row>
    <row r="13" spans="6:17" ht="21.75">
      <c r="F13" s="47"/>
      <c r="G13" s="48"/>
      <c r="H13" s="47"/>
      <c r="L13" s="47"/>
      <c r="M13" s="48"/>
      <c r="N13" s="47"/>
      <c r="O13" s="47"/>
      <c r="P13" s="48"/>
      <c r="Q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P11" sqref="P11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30" customHeight="1">
      <c r="A1" s="296" t="s">
        <v>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30" customHeight="1">
      <c r="A2" s="296" t="s">
        <v>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14.25" customHeight="1" thickBot="1"/>
    <row r="4" spans="1:17" ht="34.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34.5" customHeight="1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s="70" customFormat="1" ht="34.5" customHeight="1" thickBot="1">
      <c r="A6" s="304"/>
      <c r="B6" s="305"/>
      <c r="C6" s="66" t="s">
        <v>9</v>
      </c>
      <c r="D6" s="67" t="s">
        <v>1</v>
      </c>
      <c r="E6" s="68" t="s">
        <v>3</v>
      </c>
      <c r="F6" s="67" t="s">
        <v>9</v>
      </c>
      <c r="G6" s="67" t="s">
        <v>1</v>
      </c>
      <c r="H6" s="69" t="s">
        <v>3</v>
      </c>
      <c r="I6" s="66" t="s">
        <v>9</v>
      </c>
      <c r="J6" s="67" t="s">
        <v>1</v>
      </c>
      <c r="K6" s="68" t="s">
        <v>3</v>
      </c>
      <c r="L6" s="67" t="s">
        <v>9</v>
      </c>
      <c r="M6" s="67" t="s">
        <v>1</v>
      </c>
      <c r="N6" s="69" t="s">
        <v>3</v>
      </c>
      <c r="O6" s="66" t="s">
        <v>9</v>
      </c>
      <c r="P6" s="67" t="s">
        <v>1</v>
      </c>
      <c r="Q6" s="68" t="s">
        <v>3</v>
      </c>
    </row>
    <row r="7" spans="1:17" s="54" customFormat="1" ht="34.5" customHeight="1">
      <c r="A7" s="306">
        <v>2547</v>
      </c>
      <c r="B7" s="90" t="s">
        <v>12</v>
      </c>
      <c r="C7" s="103">
        <v>400</v>
      </c>
      <c r="D7" s="94">
        <v>10236.765</v>
      </c>
      <c r="E7" s="95">
        <v>12528</v>
      </c>
      <c r="F7" s="96"/>
      <c r="G7" s="94"/>
      <c r="H7" s="97"/>
      <c r="I7" s="98">
        <f aca="true" t="shared" si="0" ref="I7:K8">SUM(C7,F7)</f>
        <v>400</v>
      </c>
      <c r="J7" s="99">
        <f t="shared" si="0"/>
        <v>10236.765</v>
      </c>
      <c r="K7" s="100">
        <f t="shared" si="0"/>
        <v>12528</v>
      </c>
      <c r="L7" s="96">
        <v>903</v>
      </c>
      <c r="M7" s="101">
        <v>16388.581</v>
      </c>
      <c r="N7" s="102">
        <v>28029</v>
      </c>
      <c r="O7" s="103">
        <v>19396</v>
      </c>
      <c r="P7" s="94">
        <v>277157.7051</v>
      </c>
      <c r="Q7" s="95">
        <v>565979</v>
      </c>
    </row>
    <row r="8" spans="1:17" s="54" customFormat="1" ht="34.5" customHeight="1">
      <c r="A8" s="307"/>
      <c r="B8" s="90" t="s">
        <v>13</v>
      </c>
      <c r="C8" s="55">
        <v>5185</v>
      </c>
      <c r="D8" s="56">
        <v>147375.60673</v>
      </c>
      <c r="E8" s="57">
        <v>165748</v>
      </c>
      <c r="F8" s="58"/>
      <c r="G8" s="56"/>
      <c r="H8" s="59"/>
      <c r="I8" s="60">
        <f t="shared" si="0"/>
        <v>5185</v>
      </c>
      <c r="J8" s="61">
        <f t="shared" si="0"/>
        <v>147375.60673</v>
      </c>
      <c r="K8" s="62">
        <f t="shared" si="0"/>
        <v>165748</v>
      </c>
      <c r="L8" s="63">
        <v>17856</v>
      </c>
      <c r="M8" s="64">
        <v>385248.85863</v>
      </c>
      <c r="N8" s="65">
        <v>481425</v>
      </c>
      <c r="O8" s="123">
        <v>100749</v>
      </c>
      <c r="P8" s="124">
        <v>3364247.329078</v>
      </c>
      <c r="Q8" s="125">
        <v>2793366</v>
      </c>
    </row>
    <row r="9" spans="1:17" s="54" customFormat="1" ht="34.5" customHeight="1" thickBot="1">
      <c r="A9" s="308"/>
      <c r="B9" s="89" t="s">
        <v>4</v>
      </c>
      <c r="C9" s="71">
        <f aca="true" t="shared" si="1" ref="C9:Q9">SUM(C7:C8)</f>
        <v>5585</v>
      </c>
      <c r="D9" s="72">
        <f t="shared" si="1"/>
        <v>157612.37173</v>
      </c>
      <c r="E9" s="73">
        <f t="shared" si="1"/>
        <v>178276</v>
      </c>
      <c r="F9" s="74">
        <f t="shared" si="1"/>
        <v>0</v>
      </c>
      <c r="G9" s="72">
        <f t="shared" si="1"/>
        <v>0</v>
      </c>
      <c r="H9" s="75">
        <f t="shared" si="1"/>
        <v>0</v>
      </c>
      <c r="I9" s="71">
        <f t="shared" si="1"/>
        <v>5585</v>
      </c>
      <c r="J9" s="77">
        <f t="shared" si="1"/>
        <v>157612.37173</v>
      </c>
      <c r="K9" s="78">
        <f t="shared" si="1"/>
        <v>178276</v>
      </c>
      <c r="L9" s="74">
        <f t="shared" si="1"/>
        <v>18759</v>
      </c>
      <c r="M9" s="72">
        <f t="shared" si="1"/>
        <v>401637.43963</v>
      </c>
      <c r="N9" s="75">
        <f t="shared" si="1"/>
        <v>509454</v>
      </c>
      <c r="O9" s="76">
        <f t="shared" si="1"/>
        <v>120145</v>
      </c>
      <c r="P9" s="77">
        <f t="shared" si="1"/>
        <v>3641405.034178</v>
      </c>
      <c r="Q9" s="78">
        <f t="shared" si="1"/>
        <v>3359345</v>
      </c>
    </row>
    <row r="10" ht="21.75">
      <c r="I10" s="47"/>
    </row>
    <row r="11" spans="1:17" ht="21.75">
      <c r="A11" s="23" t="s">
        <v>20</v>
      </c>
      <c r="N11" s="51"/>
      <c r="O11" s="47"/>
      <c r="P11" s="48"/>
      <c r="Q11" s="47"/>
    </row>
    <row r="12" spans="1:14" ht="21.75">
      <c r="A12" s="18"/>
      <c r="C12" s="47"/>
      <c r="D12" s="48"/>
      <c r="E12" s="47"/>
      <c r="L12" s="47"/>
      <c r="M12" s="48"/>
      <c r="N12" s="47"/>
    </row>
    <row r="13" spans="6:17" ht="21.75">
      <c r="F13" s="47"/>
      <c r="G13" s="48"/>
      <c r="H13" s="47"/>
      <c r="L13" s="47"/>
      <c r="M13" s="48"/>
      <c r="N13" s="47"/>
      <c r="O13" s="47"/>
      <c r="P13" s="48"/>
      <c r="Q13" s="47"/>
    </row>
  </sheetData>
  <sheetProtection/>
  <mergeCells count="9">
    <mergeCell ref="A7:A9"/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4724409448818898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36" sqref="D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6" t="s">
        <v>25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24.75" customHeight="1">
      <c r="A2" s="296" t="s">
        <v>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4.5" customHeight="1" thickBot="1"/>
    <row r="4" spans="1:17" ht="24.7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21.75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4"/>
      <c r="B6" s="305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 aca="true" t="shared" si="12" ref="C26:Q26">SUM(C24:C25)</f>
        <v>3018</v>
      </c>
      <c r="D26" s="11">
        <f t="shared" si="12"/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 t="shared" si="12"/>
        <v>124079</v>
      </c>
      <c r="P26" s="11">
        <f t="shared" si="12"/>
        <v>2622552.8000000003</v>
      </c>
      <c r="Q26" s="12">
        <f t="shared" si="12"/>
        <v>3306713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4">
        <v>2545</v>
      </c>
      <c r="B28" s="5" t="s">
        <v>12</v>
      </c>
      <c r="C28" s="38">
        <v>637</v>
      </c>
      <c r="D28" s="10">
        <v>16471.96</v>
      </c>
      <c r="E28" s="6">
        <v>13239</v>
      </c>
      <c r="F28" s="24">
        <v>210</v>
      </c>
      <c r="G28" s="10">
        <v>12709.47</v>
      </c>
      <c r="H28" s="41">
        <v>17701</v>
      </c>
      <c r="I28" s="44">
        <f aca="true" t="shared" si="13" ref="I28:K29">SUM(C28,F28)</f>
        <v>847</v>
      </c>
      <c r="J28" s="49">
        <f t="shared" si="13"/>
        <v>29181.43</v>
      </c>
      <c r="K28" s="50">
        <f t="shared" si="13"/>
        <v>30940</v>
      </c>
      <c r="L28" s="38">
        <v>651</v>
      </c>
      <c r="M28" s="52">
        <v>7409.62</v>
      </c>
      <c r="N28" s="53">
        <v>18768</v>
      </c>
      <c r="O28" s="38">
        <v>20195</v>
      </c>
      <c r="P28" s="10">
        <v>277140.5</v>
      </c>
      <c r="Q28" s="6">
        <v>576216</v>
      </c>
    </row>
    <row r="29" spans="1:17" ht="21.75" customHeight="1">
      <c r="A29" s="4"/>
      <c r="B29" s="5" t="s">
        <v>13</v>
      </c>
      <c r="C29" s="38">
        <v>2637</v>
      </c>
      <c r="D29" s="10">
        <v>123015.87</v>
      </c>
      <c r="E29" s="6">
        <v>110139</v>
      </c>
      <c r="F29" s="24">
        <v>693</v>
      </c>
      <c r="G29" s="10">
        <v>127481.5</v>
      </c>
      <c r="H29" s="41">
        <v>101640</v>
      </c>
      <c r="I29" s="44">
        <f t="shared" si="13"/>
        <v>3330</v>
      </c>
      <c r="J29" s="49">
        <f t="shared" si="13"/>
        <v>250497.37</v>
      </c>
      <c r="K29" s="50">
        <f t="shared" si="13"/>
        <v>211779</v>
      </c>
      <c r="L29" s="16">
        <v>4402</v>
      </c>
      <c r="M29" s="17">
        <v>36943.03</v>
      </c>
      <c r="N29" s="46">
        <v>88697</v>
      </c>
      <c r="O29" s="38">
        <v>106482</v>
      </c>
      <c r="P29" s="10">
        <v>2358311.86</v>
      </c>
      <c r="Q29" s="6">
        <f>2753860-29996</f>
        <v>2723864</v>
      </c>
    </row>
    <row r="30" spans="1:17" ht="22.5" customHeight="1" thickBot="1">
      <c r="A30" s="13"/>
      <c r="B30" s="33" t="s">
        <v>4</v>
      </c>
      <c r="C30" s="39">
        <f aca="true" t="shared" si="14" ref="C30:Q30">SUM(C28:C29)</f>
        <v>3274</v>
      </c>
      <c r="D30" s="11">
        <f t="shared" si="14"/>
        <v>139487.83</v>
      </c>
      <c r="E30" s="12">
        <f t="shared" si="14"/>
        <v>123378</v>
      </c>
      <c r="F30" s="25">
        <f t="shared" si="14"/>
        <v>903</v>
      </c>
      <c r="G30" s="11">
        <f t="shared" si="14"/>
        <v>140190.97</v>
      </c>
      <c r="H30" s="42">
        <f t="shared" si="14"/>
        <v>119341</v>
      </c>
      <c r="I30" s="39">
        <f t="shared" si="14"/>
        <v>4177</v>
      </c>
      <c r="J30" s="11">
        <f t="shared" si="14"/>
        <v>279678.8</v>
      </c>
      <c r="K30" s="12">
        <f t="shared" si="14"/>
        <v>242719</v>
      </c>
      <c r="L30" s="25">
        <f t="shared" si="14"/>
        <v>5053</v>
      </c>
      <c r="M30" s="11">
        <f t="shared" si="14"/>
        <v>44352.65</v>
      </c>
      <c r="N30" s="42">
        <f t="shared" si="14"/>
        <v>107465</v>
      </c>
      <c r="O30" s="92">
        <f t="shared" si="14"/>
        <v>126677</v>
      </c>
      <c r="P30" s="93">
        <f t="shared" si="14"/>
        <v>2635452.36</v>
      </c>
      <c r="Q30" s="91">
        <f t="shared" si="14"/>
        <v>3300080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2546</v>
      </c>
      <c r="B32" s="5" t="s">
        <v>12</v>
      </c>
      <c r="C32" s="79">
        <v>324</v>
      </c>
      <c r="D32" s="94">
        <v>3780.45</v>
      </c>
      <c r="E32" s="95">
        <v>10152</v>
      </c>
      <c r="F32" s="96">
        <v>138</v>
      </c>
      <c r="G32" s="94">
        <v>7597.01</v>
      </c>
      <c r="H32" s="97">
        <v>16924</v>
      </c>
      <c r="I32" s="98">
        <f aca="true" t="shared" si="15" ref="I32:K33">SUM(C32,F32)</f>
        <v>462</v>
      </c>
      <c r="J32" s="99">
        <f t="shared" si="15"/>
        <v>11377.46</v>
      </c>
      <c r="K32" s="100">
        <f t="shared" si="15"/>
        <v>27076</v>
      </c>
      <c r="L32" s="96">
        <v>669</v>
      </c>
      <c r="M32" s="101">
        <v>23425.81</v>
      </c>
      <c r="N32" s="102">
        <v>16138</v>
      </c>
      <c r="O32" s="103">
        <v>19899</v>
      </c>
      <c r="P32" s="94">
        <v>263392.89</v>
      </c>
      <c r="Q32" s="95">
        <v>576294</v>
      </c>
    </row>
    <row r="33" spans="1:17" ht="21.75" customHeight="1">
      <c r="A33" s="4"/>
      <c r="B33" s="5" t="s">
        <v>13</v>
      </c>
      <c r="C33" s="55">
        <v>3899</v>
      </c>
      <c r="D33" s="56">
        <v>170800.01</v>
      </c>
      <c r="E33" s="57">
        <v>115421</v>
      </c>
      <c r="F33" s="58">
        <v>609</v>
      </c>
      <c r="G33" s="56">
        <v>98601.28</v>
      </c>
      <c r="H33" s="59">
        <v>99611</v>
      </c>
      <c r="I33" s="84">
        <f t="shared" si="15"/>
        <v>4508</v>
      </c>
      <c r="J33" s="85">
        <f t="shared" si="15"/>
        <v>269401.29000000004</v>
      </c>
      <c r="K33" s="86">
        <f t="shared" si="15"/>
        <v>215032</v>
      </c>
      <c r="L33" s="63">
        <v>3306</v>
      </c>
      <c r="M33" s="64">
        <v>53722.4</v>
      </c>
      <c r="N33" s="65">
        <v>70147</v>
      </c>
      <c r="O33" s="55">
        <v>98277</v>
      </c>
      <c r="P33" s="56">
        <v>2444628.58</v>
      </c>
      <c r="Q33" s="57">
        <v>2610194</v>
      </c>
    </row>
    <row r="34" spans="1:17" ht="22.5" customHeight="1" thickBot="1">
      <c r="A34" s="13"/>
      <c r="B34" s="33" t="s">
        <v>4</v>
      </c>
      <c r="C34" s="71">
        <f aca="true" t="shared" si="16" ref="C34:Q34">SUM(C32:C33)</f>
        <v>4223</v>
      </c>
      <c r="D34" s="72">
        <f t="shared" si="16"/>
        <v>174580.46000000002</v>
      </c>
      <c r="E34" s="73">
        <f t="shared" si="16"/>
        <v>125573</v>
      </c>
      <c r="F34" s="74">
        <f t="shared" si="16"/>
        <v>747</v>
      </c>
      <c r="G34" s="72">
        <f t="shared" si="16"/>
        <v>106198.29</v>
      </c>
      <c r="H34" s="75">
        <f t="shared" si="16"/>
        <v>116535</v>
      </c>
      <c r="I34" s="71">
        <f t="shared" si="16"/>
        <v>4970</v>
      </c>
      <c r="J34" s="77">
        <f t="shared" si="16"/>
        <v>280778.75000000006</v>
      </c>
      <c r="K34" s="78">
        <f t="shared" si="16"/>
        <v>242108</v>
      </c>
      <c r="L34" s="74">
        <f t="shared" si="16"/>
        <v>3975</v>
      </c>
      <c r="M34" s="72">
        <f t="shared" si="16"/>
        <v>77148.21</v>
      </c>
      <c r="N34" s="75">
        <f t="shared" si="16"/>
        <v>86285</v>
      </c>
      <c r="O34" s="76">
        <f t="shared" si="16"/>
        <v>118176</v>
      </c>
      <c r="P34" s="77">
        <f t="shared" si="16"/>
        <v>2708021.47</v>
      </c>
      <c r="Q34" s="78">
        <f t="shared" si="16"/>
        <v>3186488</v>
      </c>
    </row>
    <row r="35" spans="1:17" ht="3.75" customHeight="1">
      <c r="A35" s="19"/>
      <c r="B35" s="34"/>
      <c r="C35" s="40"/>
      <c r="D35" s="20"/>
      <c r="E35" s="21"/>
      <c r="F35" s="22"/>
      <c r="G35" s="20"/>
      <c r="H35" s="43"/>
      <c r="I35" s="40"/>
      <c r="J35" s="20"/>
      <c r="K35" s="21"/>
      <c r="L35" s="22"/>
      <c r="M35" s="20"/>
      <c r="N35" s="43"/>
      <c r="O35" s="40"/>
      <c r="P35" s="20"/>
      <c r="Q35" s="21"/>
    </row>
    <row r="36" spans="1:17" ht="21.75" customHeight="1">
      <c r="A36" s="14">
        <v>2547</v>
      </c>
      <c r="B36" s="5" t="s">
        <v>12</v>
      </c>
      <c r="C36" s="103">
        <v>400</v>
      </c>
      <c r="D36" s="94">
        <v>10236.765</v>
      </c>
      <c r="E36" s="95">
        <v>12528</v>
      </c>
      <c r="F36" s="129">
        <v>202</v>
      </c>
      <c r="G36" s="131">
        <v>9461.9949</v>
      </c>
      <c r="H36" s="130">
        <v>19223</v>
      </c>
      <c r="I36" s="98">
        <f aca="true" t="shared" si="17" ref="I36:K37">SUM(C36,F36)</f>
        <v>602</v>
      </c>
      <c r="J36" s="99">
        <f t="shared" si="17"/>
        <v>19698.759899999997</v>
      </c>
      <c r="K36" s="100">
        <f t="shared" si="17"/>
        <v>31751</v>
      </c>
      <c r="L36" s="96">
        <v>903</v>
      </c>
      <c r="M36" s="101">
        <v>16388.581</v>
      </c>
      <c r="N36" s="102">
        <v>28029</v>
      </c>
      <c r="O36" s="103">
        <v>19396</v>
      </c>
      <c r="P36" s="94">
        <v>277157.7051</v>
      </c>
      <c r="Q36" s="95">
        <v>565979</v>
      </c>
    </row>
    <row r="37" spans="1:17" ht="21.75" customHeight="1" thickBot="1">
      <c r="A37" s="4"/>
      <c r="B37" s="5" t="s">
        <v>13</v>
      </c>
      <c r="C37" s="55">
        <v>5185</v>
      </c>
      <c r="D37" s="56">
        <v>147375.60673</v>
      </c>
      <c r="E37" s="57">
        <v>165748</v>
      </c>
      <c r="F37" s="126">
        <v>656</v>
      </c>
      <c r="G37" s="127">
        <v>187960.25031</v>
      </c>
      <c r="H37" s="128">
        <v>129553</v>
      </c>
      <c r="I37" s="60">
        <f t="shared" si="17"/>
        <v>5841</v>
      </c>
      <c r="J37" s="61">
        <f t="shared" si="17"/>
        <v>335335.85704000003</v>
      </c>
      <c r="K37" s="62">
        <f t="shared" si="17"/>
        <v>295301</v>
      </c>
      <c r="L37" s="63">
        <v>17856</v>
      </c>
      <c r="M37" s="64">
        <v>385248.85863</v>
      </c>
      <c r="N37" s="65">
        <v>481425</v>
      </c>
      <c r="O37" s="110">
        <v>100749</v>
      </c>
      <c r="P37" s="111">
        <v>3364247.329078</v>
      </c>
      <c r="Q37" s="112">
        <v>2793366</v>
      </c>
    </row>
    <row r="38" spans="1:17" ht="22.5" customHeight="1" thickBot="1">
      <c r="A38" s="113"/>
      <c r="B38" s="114" t="s">
        <v>4</v>
      </c>
      <c r="C38" s="115">
        <f aca="true" t="shared" si="18" ref="C38:Q38">SUM(C36:C37)</f>
        <v>5585</v>
      </c>
      <c r="D38" s="116">
        <f t="shared" si="18"/>
        <v>157612.37173</v>
      </c>
      <c r="E38" s="117">
        <f t="shared" si="18"/>
        <v>178276</v>
      </c>
      <c r="F38" s="118">
        <f t="shared" si="18"/>
        <v>858</v>
      </c>
      <c r="G38" s="116">
        <f t="shared" si="18"/>
        <v>197422.24521</v>
      </c>
      <c r="H38" s="119">
        <f t="shared" si="18"/>
        <v>148776</v>
      </c>
      <c r="I38" s="115">
        <f t="shared" si="18"/>
        <v>6443</v>
      </c>
      <c r="J38" s="120">
        <f t="shared" si="18"/>
        <v>355034.61694000004</v>
      </c>
      <c r="K38" s="121">
        <f t="shared" si="18"/>
        <v>327052</v>
      </c>
      <c r="L38" s="118">
        <f t="shared" si="18"/>
        <v>18759</v>
      </c>
      <c r="M38" s="116">
        <f t="shared" si="18"/>
        <v>401637.43963</v>
      </c>
      <c r="N38" s="119">
        <f t="shared" si="18"/>
        <v>509454</v>
      </c>
      <c r="O38" s="122">
        <f t="shared" si="18"/>
        <v>120145</v>
      </c>
      <c r="P38" s="120">
        <f t="shared" si="18"/>
        <v>3641405.034178</v>
      </c>
      <c r="Q38" s="121">
        <f t="shared" si="18"/>
        <v>3359345</v>
      </c>
    </row>
    <row r="39" ht="12" customHeight="1"/>
    <row r="40" spans="1:17" ht="21.75">
      <c r="A40" s="23" t="s">
        <v>24</v>
      </c>
      <c r="N40" s="51"/>
      <c r="O40" s="47"/>
      <c r="P40" s="48"/>
      <c r="Q40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23">
      <selection activeCell="A36" sqref="A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6" t="s">
        <v>23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24.75" customHeight="1">
      <c r="A2" s="296" t="s">
        <v>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4.5" customHeight="1" thickBot="1"/>
    <row r="4" spans="1:17" ht="24.7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21.75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4"/>
      <c r="B6" s="305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 hidden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 hidden="1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 hidden="1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hidden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2541</v>
      </c>
      <c r="B12" s="5" t="s">
        <v>12</v>
      </c>
      <c r="C12" s="38">
        <v>775</v>
      </c>
      <c r="D12" s="10">
        <v>14598</v>
      </c>
      <c r="E12" s="6">
        <v>17528</v>
      </c>
      <c r="F12" s="24">
        <v>255</v>
      </c>
      <c r="G12" s="10">
        <v>19636.32</v>
      </c>
      <c r="H12" s="41">
        <v>22536</v>
      </c>
      <c r="I12" s="44">
        <f aca="true" t="shared" si="2" ref="I12:K14">SUM(C12,F12)</f>
        <v>1030</v>
      </c>
      <c r="J12" s="15">
        <f t="shared" si="2"/>
        <v>34234.32</v>
      </c>
      <c r="K12" s="45">
        <f t="shared" si="2"/>
        <v>40064</v>
      </c>
      <c r="L12" s="16">
        <v>1172</v>
      </c>
      <c r="M12" s="17">
        <v>7606.92</v>
      </c>
      <c r="N12" s="46">
        <v>34726</v>
      </c>
      <c r="O12" s="38">
        <v>21096</v>
      </c>
      <c r="P12" s="10">
        <v>248266.15</v>
      </c>
      <c r="Q12" s="6">
        <v>614616</v>
      </c>
    </row>
    <row r="13" spans="1:17" ht="21.75">
      <c r="A13" s="4"/>
      <c r="B13" s="5" t="s">
        <v>13</v>
      </c>
      <c r="C13" s="38">
        <v>1938</v>
      </c>
      <c r="D13" s="10">
        <v>237126.37</v>
      </c>
      <c r="E13" s="6">
        <v>55479</v>
      </c>
      <c r="F13" s="24">
        <v>769</v>
      </c>
      <c r="G13" s="10">
        <v>235367</v>
      </c>
      <c r="H13" s="41">
        <v>126405</v>
      </c>
      <c r="I13" s="44">
        <f t="shared" si="2"/>
        <v>2707</v>
      </c>
      <c r="J13" s="15">
        <f t="shared" si="2"/>
        <v>472493.37</v>
      </c>
      <c r="K13" s="45">
        <f t="shared" si="2"/>
        <v>181884</v>
      </c>
      <c r="L13" s="16">
        <v>2629</v>
      </c>
      <c r="M13" s="17">
        <v>30863.31</v>
      </c>
      <c r="N13" s="46">
        <v>76889</v>
      </c>
      <c r="O13" s="38">
        <v>106268</v>
      </c>
      <c r="P13" s="10">
        <v>2095709.85</v>
      </c>
      <c r="Q13" s="6">
        <v>2537339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2713</v>
      </c>
      <c r="D14" s="11">
        <f t="shared" si="3"/>
        <v>251724.37</v>
      </c>
      <c r="E14" s="12">
        <f t="shared" si="3"/>
        <v>73007</v>
      </c>
      <c r="F14" s="25">
        <f t="shared" si="3"/>
        <v>1024</v>
      </c>
      <c r="G14" s="11">
        <f t="shared" si="3"/>
        <v>255003.32</v>
      </c>
      <c r="H14" s="42">
        <f t="shared" si="3"/>
        <v>148941</v>
      </c>
      <c r="I14" s="39">
        <f t="shared" si="2"/>
        <v>3737</v>
      </c>
      <c r="J14" s="11">
        <f t="shared" si="2"/>
        <v>506727.69</v>
      </c>
      <c r="K14" s="12">
        <f t="shared" si="2"/>
        <v>221948</v>
      </c>
      <c r="L14" s="25">
        <f aca="true" t="shared" si="4" ref="L14:Q14">SUM(L12:L13)</f>
        <v>3801</v>
      </c>
      <c r="M14" s="11">
        <f t="shared" si="4"/>
        <v>38470.23</v>
      </c>
      <c r="N14" s="42">
        <f t="shared" si="4"/>
        <v>111615</v>
      </c>
      <c r="O14" s="39">
        <f t="shared" si="4"/>
        <v>127364</v>
      </c>
      <c r="P14" s="11">
        <f t="shared" si="4"/>
        <v>2343976</v>
      </c>
      <c r="Q14" s="12">
        <f t="shared" si="4"/>
        <v>3151955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2542</v>
      </c>
      <c r="B16" s="5" t="s">
        <v>12</v>
      </c>
      <c r="C16" s="38">
        <v>688</v>
      </c>
      <c r="D16" s="10">
        <v>20927</v>
      </c>
      <c r="E16" s="6">
        <v>14936</v>
      </c>
      <c r="F16" s="24">
        <v>216</v>
      </c>
      <c r="G16" s="10">
        <v>6569.85</v>
      </c>
      <c r="H16" s="41">
        <v>18637</v>
      </c>
      <c r="I16" s="44">
        <f aca="true" t="shared" si="5" ref="I16:K18">SUM(C16,F16)</f>
        <v>904</v>
      </c>
      <c r="J16" s="15">
        <f t="shared" si="5"/>
        <v>27496.85</v>
      </c>
      <c r="K16" s="45">
        <f t="shared" si="5"/>
        <v>33573</v>
      </c>
      <c r="L16" s="16">
        <v>717</v>
      </c>
      <c r="M16" s="17">
        <v>4043.63</v>
      </c>
      <c r="N16" s="46">
        <v>19779</v>
      </c>
      <c r="O16" s="38">
        <v>21164</v>
      </c>
      <c r="P16" s="10">
        <v>266253</v>
      </c>
      <c r="Q16" s="6">
        <v>615329</v>
      </c>
    </row>
    <row r="17" spans="1:17" ht="21.75">
      <c r="A17" s="4"/>
      <c r="B17" s="5" t="s">
        <v>13</v>
      </c>
      <c r="C17" s="38">
        <v>1542</v>
      </c>
      <c r="D17" s="10">
        <v>30569.25</v>
      </c>
      <c r="E17" s="6">
        <v>39587</v>
      </c>
      <c r="F17" s="24">
        <v>654</v>
      </c>
      <c r="G17" s="10">
        <v>68628</v>
      </c>
      <c r="H17" s="41">
        <v>90584</v>
      </c>
      <c r="I17" s="44">
        <f t="shared" si="5"/>
        <v>2196</v>
      </c>
      <c r="J17" s="15">
        <f t="shared" si="5"/>
        <v>99197.25</v>
      </c>
      <c r="K17" s="45">
        <f t="shared" si="5"/>
        <v>130171</v>
      </c>
      <c r="L17" s="16">
        <v>1365</v>
      </c>
      <c r="M17" s="17">
        <v>11585.47</v>
      </c>
      <c r="N17" s="46">
        <v>33456</v>
      </c>
      <c r="O17" s="38">
        <v>107186</v>
      </c>
      <c r="P17" s="10">
        <v>2175834</v>
      </c>
      <c r="Q17" s="6">
        <v>2568689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2230</v>
      </c>
      <c r="D18" s="11">
        <f t="shared" si="6"/>
        <v>51496.25</v>
      </c>
      <c r="E18" s="12">
        <f t="shared" si="6"/>
        <v>54523</v>
      </c>
      <c r="F18" s="25">
        <f t="shared" si="6"/>
        <v>870</v>
      </c>
      <c r="G18" s="11">
        <f t="shared" si="6"/>
        <v>75197.85</v>
      </c>
      <c r="H18" s="42">
        <f t="shared" si="6"/>
        <v>109221</v>
      </c>
      <c r="I18" s="39">
        <f t="shared" si="5"/>
        <v>3100</v>
      </c>
      <c r="J18" s="11">
        <f t="shared" si="5"/>
        <v>126694.1</v>
      </c>
      <c r="K18" s="12">
        <f t="shared" si="5"/>
        <v>163744</v>
      </c>
      <c r="L18" s="25">
        <f aca="true" t="shared" si="7" ref="L18:Q18">SUM(L16:L17)</f>
        <v>2082</v>
      </c>
      <c r="M18" s="11">
        <f t="shared" si="7"/>
        <v>15629.099999999999</v>
      </c>
      <c r="N18" s="42">
        <f t="shared" si="7"/>
        <v>53235</v>
      </c>
      <c r="O18" s="39">
        <f t="shared" si="7"/>
        <v>128350</v>
      </c>
      <c r="P18" s="11">
        <f t="shared" si="7"/>
        <v>2442087</v>
      </c>
      <c r="Q18" s="12">
        <f t="shared" si="7"/>
        <v>3184018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 customHeight="1">
      <c r="A20" s="14">
        <v>2543</v>
      </c>
      <c r="B20" s="5" t="s">
        <v>12</v>
      </c>
      <c r="C20" s="38">
        <v>969</v>
      </c>
      <c r="D20" s="10">
        <v>8641.63</v>
      </c>
      <c r="E20" s="6">
        <v>19045</v>
      </c>
      <c r="F20" s="24">
        <v>148</v>
      </c>
      <c r="G20" s="10">
        <v>7749.32</v>
      </c>
      <c r="H20" s="41">
        <v>14716</v>
      </c>
      <c r="I20" s="44">
        <f aca="true" t="shared" si="8" ref="I20:K22">SUM(C20,F20)</f>
        <v>1117</v>
      </c>
      <c r="J20" s="15">
        <f t="shared" si="8"/>
        <v>16390.949999999997</v>
      </c>
      <c r="K20" s="45">
        <f t="shared" si="8"/>
        <v>33761</v>
      </c>
      <c r="L20" s="16">
        <v>1249</v>
      </c>
      <c r="M20" s="17">
        <v>8125.65</v>
      </c>
      <c r="N20" s="46">
        <v>28418</v>
      </c>
      <c r="O20" s="38">
        <v>20910</v>
      </c>
      <c r="P20" s="10">
        <v>261257.59</v>
      </c>
      <c r="Q20" s="6">
        <v>605227</v>
      </c>
    </row>
    <row r="21" spans="1:17" ht="21.75">
      <c r="A21" s="4"/>
      <c r="B21" s="5" t="s">
        <v>13</v>
      </c>
      <c r="C21" s="38">
        <v>2018</v>
      </c>
      <c r="D21" s="10">
        <v>79250.16</v>
      </c>
      <c r="E21" s="6">
        <v>93286</v>
      </c>
      <c r="F21" s="24">
        <v>600</v>
      </c>
      <c r="G21" s="10">
        <v>86990</v>
      </c>
      <c r="H21" s="41">
        <v>107014</v>
      </c>
      <c r="I21" s="44">
        <f t="shared" si="8"/>
        <v>2618</v>
      </c>
      <c r="J21" s="15">
        <f t="shared" si="8"/>
        <v>166240.16</v>
      </c>
      <c r="K21" s="45">
        <f t="shared" si="8"/>
        <v>200300</v>
      </c>
      <c r="L21" s="16">
        <v>1466</v>
      </c>
      <c r="M21" s="17">
        <v>20988.97</v>
      </c>
      <c r="N21" s="46">
        <v>36257</v>
      </c>
      <c r="O21" s="38">
        <v>104539</v>
      </c>
      <c r="P21" s="10">
        <v>2270006.41</v>
      </c>
      <c r="Q21" s="6">
        <v>2641021</v>
      </c>
    </row>
    <row r="22" spans="1:17" ht="22.5" customHeight="1" thickBot="1">
      <c r="A22" s="13"/>
      <c r="B22" s="33" t="s">
        <v>4</v>
      </c>
      <c r="C22" s="39">
        <f aca="true" t="shared" si="9" ref="C22:H22">SUM(C20:C21)</f>
        <v>2987</v>
      </c>
      <c r="D22" s="11">
        <f t="shared" si="9"/>
        <v>87891.79000000001</v>
      </c>
      <c r="E22" s="12">
        <f t="shared" si="9"/>
        <v>112331</v>
      </c>
      <c r="F22" s="25">
        <f t="shared" si="9"/>
        <v>748</v>
      </c>
      <c r="G22" s="11">
        <f t="shared" si="9"/>
        <v>94739.32</v>
      </c>
      <c r="H22" s="42">
        <f t="shared" si="9"/>
        <v>121730</v>
      </c>
      <c r="I22" s="39">
        <f t="shared" si="8"/>
        <v>3735</v>
      </c>
      <c r="J22" s="11">
        <f t="shared" si="8"/>
        <v>182631.11000000002</v>
      </c>
      <c r="K22" s="12">
        <f t="shared" si="8"/>
        <v>234061</v>
      </c>
      <c r="L22" s="25">
        <f aca="true" t="shared" si="10" ref="L22:Q22">SUM(L20:L21)</f>
        <v>2715</v>
      </c>
      <c r="M22" s="11">
        <f t="shared" si="10"/>
        <v>29114.620000000003</v>
      </c>
      <c r="N22" s="42">
        <f t="shared" si="10"/>
        <v>64675</v>
      </c>
      <c r="O22" s="39">
        <f t="shared" si="10"/>
        <v>125449</v>
      </c>
      <c r="P22" s="11">
        <f t="shared" si="10"/>
        <v>2531264</v>
      </c>
      <c r="Q22" s="12">
        <f t="shared" si="10"/>
        <v>3246248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>
      <c r="A24" s="14">
        <v>2544</v>
      </c>
      <c r="B24" s="5" t="s">
        <v>12</v>
      </c>
      <c r="C24" s="38">
        <v>726</v>
      </c>
      <c r="D24" s="10">
        <v>15838.5</v>
      </c>
      <c r="E24" s="6">
        <v>17065</v>
      </c>
      <c r="F24" s="24">
        <v>150</v>
      </c>
      <c r="G24" s="10">
        <v>4406.32</v>
      </c>
      <c r="H24" s="41">
        <v>11727</v>
      </c>
      <c r="I24" s="44">
        <f aca="true" t="shared" si="11" ref="I24:K25">SUM(C24,F24)</f>
        <v>876</v>
      </c>
      <c r="J24" s="15">
        <f t="shared" si="11"/>
        <v>20244.82</v>
      </c>
      <c r="K24" s="45">
        <f t="shared" si="11"/>
        <v>28792</v>
      </c>
      <c r="L24" s="16">
        <v>1340</v>
      </c>
      <c r="M24" s="17">
        <v>6303.07</v>
      </c>
      <c r="N24" s="46">
        <v>29795</v>
      </c>
      <c r="O24" s="38">
        <v>20273</v>
      </c>
      <c r="P24" s="10">
        <v>271710.64</v>
      </c>
      <c r="Q24" s="6">
        <v>596710</v>
      </c>
    </row>
    <row r="25" spans="1:17" ht="21.75">
      <c r="A25" s="4"/>
      <c r="B25" s="5" t="s">
        <v>13</v>
      </c>
      <c r="C25" s="38">
        <v>2292</v>
      </c>
      <c r="D25" s="10">
        <v>90607.51</v>
      </c>
      <c r="E25" s="6">
        <v>70514</v>
      </c>
      <c r="F25" s="24">
        <v>725</v>
      </c>
      <c r="G25" s="10">
        <v>94955</v>
      </c>
      <c r="H25" s="41">
        <v>114856</v>
      </c>
      <c r="I25" s="44">
        <f t="shared" si="11"/>
        <v>3017</v>
      </c>
      <c r="J25" s="15">
        <f t="shared" si="11"/>
        <v>185562.51</v>
      </c>
      <c r="K25" s="45">
        <f t="shared" si="11"/>
        <v>185370</v>
      </c>
      <c r="L25" s="16">
        <v>3139</v>
      </c>
      <c r="M25" s="17">
        <v>46940.11</v>
      </c>
      <c r="N25" s="46">
        <v>51786</v>
      </c>
      <c r="O25" s="38">
        <v>103806</v>
      </c>
      <c r="P25" s="10">
        <v>2350842.16</v>
      </c>
      <c r="Q25" s="6">
        <v>2710003</v>
      </c>
    </row>
    <row r="26" spans="1:17" ht="22.5" customHeight="1" thickBot="1">
      <c r="A26" s="13"/>
      <c r="B26" s="33" t="s">
        <v>4</v>
      </c>
      <c r="C26" s="39">
        <f aca="true" t="shared" si="12" ref="C26:Q26">SUM(C24:C25)</f>
        <v>3018</v>
      </c>
      <c r="D26" s="11">
        <f t="shared" si="12"/>
        <v>106446.01</v>
      </c>
      <c r="E26" s="12">
        <f t="shared" si="12"/>
        <v>87579</v>
      </c>
      <c r="F26" s="25">
        <f t="shared" si="12"/>
        <v>875</v>
      </c>
      <c r="G26" s="11">
        <f t="shared" si="12"/>
        <v>99361.32</v>
      </c>
      <c r="H26" s="42">
        <f t="shared" si="12"/>
        <v>126583</v>
      </c>
      <c r="I26" s="39">
        <f t="shared" si="12"/>
        <v>3893</v>
      </c>
      <c r="J26" s="11">
        <f t="shared" si="12"/>
        <v>205807.33000000002</v>
      </c>
      <c r="K26" s="12">
        <f t="shared" si="12"/>
        <v>214162</v>
      </c>
      <c r="L26" s="25">
        <f t="shared" si="12"/>
        <v>4479</v>
      </c>
      <c r="M26" s="11">
        <f t="shared" si="12"/>
        <v>53243.18</v>
      </c>
      <c r="N26" s="42">
        <f t="shared" si="12"/>
        <v>81581</v>
      </c>
      <c r="O26" s="39">
        <f t="shared" si="12"/>
        <v>124079</v>
      </c>
      <c r="P26" s="11">
        <f t="shared" si="12"/>
        <v>2622552.8000000003</v>
      </c>
      <c r="Q26" s="12">
        <f t="shared" si="12"/>
        <v>3306713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4">
        <v>2545</v>
      </c>
      <c r="B28" s="5" t="s">
        <v>12</v>
      </c>
      <c r="C28" s="38">
        <v>637</v>
      </c>
      <c r="D28" s="10">
        <v>16471.96</v>
      </c>
      <c r="E28" s="6">
        <v>13239</v>
      </c>
      <c r="F28" s="24">
        <v>210</v>
      </c>
      <c r="G28" s="10">
        <v>12709.47</v>
      </c>
      <c r="H28" s="41">
        <v>17701</v>
      </c>
      <c r="I28" s="44">
        <f aca="true" t="shared" si="13" ref="I28:K29">SUM(C28,F28)</f>
        <v>847</v>
      </c>
      <c r="J28" s="49">
        <f t="shared" si="13"/>
        <v>29181.43</v>
      </c>
      <c r="K28" s="50">
        <f t="shared" si="13"/>
        <v>30940</v>
      </c>
      <c r="L28" s="38">
        <v>651</v>
      </c>
      <c r="M28" s="52">
        <v>7409.62</v>
      </c>
      <c r="N28" s="53">
        <v>18768</v>
      </c>
      <c r="O28" s="38">
        <v>20195</v>
      </c>
      <c r="P28" s="10">
        <v>277140.5</v>
      </c>
      <c r="Q28" s="6">
        <v>576216</v>
      </c>
    </row>
    <row r="29" spans="1:17" ht="21.75" customHeight="1">
      <c r="A29" s="4"/>
      <c r="B29" s="5" t="s">
        <v>13</v>
      </c>
      <c r="C29" s="38">
        <v>2637</v>
      </c>
      <c r="D29" s="10">
        <v>123015.87</v>
      </c>
      <c r="E29" s="6">
        <v>110139</v>
      </c>
      <c r="F29" s="24">
        <v>693</v>
      </c>
      <c r="G29" s="10">
        <v>127481.5</v>
      </c>
      <c r="H29" s="41">
        <v>101640</v>
      </c>
      <c r="I29" s="44">
        <f t="shared" si="13"/>
        <v>3330</v>
      </c>
      <c r="J29" s="49">
        <f t="shared" si="13"/>
        <v>250497.37</v>
      </c>
      <c r="K29" s="50">
        <f t="shared" si="13"/>
        <v>211779</v>
      </c>
      <c r="L29" s="16">
        <v>4402</v>
      </c>
      <c r="M29" s="17">
        <v>36943.03</v>
      </c>
      <c r="N29" s="46">
        <v>88697</v>
      </c>
      <c r="O29" s="38">
        <v>106482</v>
      </c>
      <c r="P29" s="10">
        <v>2358311.86</v>
      </c>
      <c r="Q29" s="6">
        <f>2753860-29996</f>
        <v>2723864</v>
      </c>
    </row>
    <row r="30" spans="1:17" ht="22.5" customHeight="1" thickBot="1">
      <c r="A30" s="13"/>
      <c r="B30" s="33" t="s">
        <v>4</v>
      </c>
      <c r="C30" s="39">
        <f aca="true" t="shared" si="14" ref="C30:Q30">SUM(C28:C29)</f>
        <v>3274</v>
      </c>
      <c r="D30" s="11">
        <f t="shared" si="14"/>
        <v>139487.83</v>
      </c>
      <c r="E30" s="12">
        <f t="shared" si="14"/>
        <v>123378</v>
      </c>
      <c r="F30" s="25">
        <f t="shared" si="14"/>
        <v>903</v>
      </c>
      <c r="G30" s="11">
        <f t="shared" si="14"/>
        <v>140190.97</v>
      </c>
      <c r="H30" s="42">
        <f t="shared" si="14"/>
        <v>119341</v>
      </c>
      <c r="I30" s="39">
        <f t="shared" si="14"/>
        <v>4177</v>
      </c>
      <c r="J30" s="11">
        <f t="shared" si="14"/>
        <v>279678.8</v>
      </c>
      <c r="K30" s="12">
        <f t="shared" si="14"/>
        <v>242719</v>
      </c>
      <c r="L30" s="25">
        <f t="shared" si="14"/>
        <v>5053</v>
      </c>
      <c r="M30" s="11">
        <f t="shared" si="14"/>
        <v>44352.65</v>
      </c>
      <c r="N30" s="42">
        <f t="shared" si="14"/>
        <v>107465</v>
      </c>
      <c r="O30" s="92">
        <f t="shared" si="14"/>
        <v>126677</v>
      </c>
      <c r="P30" s="93">
        <f t="shared" si="14"/>
        <v>2635452.36</v>
      </c>
      <c r="Q30" s="91">
        <f t="shared" si="14"/>
        <v>3300080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2546</v>
      </c>
      <c r="B32" s="5" t="s">
        <v>12</v>
      </c>
      <c r="C32" s="79">
        <v>324</v>
      </c>
      <c r="D32" s="94">
        <v>3780.45</v>
      </c>
      <c r="E32" s="95">
        <v>10152</v>
      </c>
      <c r="F32" s="96">
        <v>138</v>
      </c>
      <c r="G32" s="94">
        <v>7597.01</v>
      </c>
      <c r="H32" s="97">
        <v>16924</v>
      </c>
      <c r="I32" s="98">
        <f aca="true" t="shared" si="15" ref="I32:K33">SUM(C32,F32)</f>
        <v>462</v>
      </c>
      <c r="J32" s="99">
        <f t="shared" si="15"/>
        <v>11377.46</v>
      </c>
      <c r="K32" s="100">
        <f t="shared" si="15"/>
        <v>27076</v>
      </c>
      <c r="L32" s="96">
        <v>669</v>
      </c>
      <c r="M32" s="101">
        <v>23425.81</v>
      </c>
      <c r="N32" s="102">
        <v>16138</v>
      </c>
      <c r="O32" s="103">
        <v>19899</v>
      </c>
      <c r="P32" s="94">
        <v>263392.89</v>
      </c>
      <c r="Q32" s="95">
        <v>576294</v>
      </c>
    </row>
    <row r="33" spans="1:17" ht="21.75" customHeight="1">
      <c r="A33" s="4"/>
      <c r="B33" s="5" t="s">
        <v>13</v>
      </c>
      <c r="C33" s="55">
        <v>3899</v>
      </c>
      <c r="D33" s="56">
        <v>170800.01</v>
      </c>
      <c r="E33" s="57">
        <v>115421</v>
      </c>
      <c r="F33" s="58">
        <v>609</v>
      </c>
      <c r="G33" s="56">
        <v>98601.28</v>
      </c>
      <c r="H33" s="59">
        <v>99611</v>
      </c>
      <c r="I33" s="84">
        <f t="shared" si="15"/>
        <v>4508</v>
      </c>
      <c r="J33" s="85">
        <f t="shared" si="15"/>
        <v>269401.29000000004</v>
      </c>
      <c r="K33" s="86">
        <f t="shared" si="15"/>
        <v>215032</v>
      </c>
      <c r="L33" s="63">
        <v>3306</v>
      </c>
      <c r="M33" s="64">
        <v>53722.4</v>
      </c>
      <c r="N33" s="65">
        <v>70147</v>
      </c>
      <c r="O33" s="55">
        <v>98277</v>
      </c>
      <c r="P33" s="56">
        <v>2444628.58</v>
      </c>
      <c r="Q33" s="57">
        <v>2610194</v>
      </c>
    </row>
    <row r="34" spans="1:17" ht="22.5" customHeight="1" thickBot="1">
      <c r="A34" s="13"/>
      <c r="B34" s="33" t="s">
        <v>4</v>
      </c>
      <c r="C34" s="71">
        <f aca="true" t="shared" si="16" ref="C34:Q34">SUM(C32:C33)</f>
        <v>4223</v>
      </c>
      <c r="D34" s="72">
        <f t="shared" si="16"/>
        <v>174580.46000000002</v>
      </c>
      <c r="E34" s="73">
        <f t="shared" si="16"/>
        <v>125573</v>
      </c>
      <c r="F34" s="74">
        <f t="shared" si="16"/>
        <v>747</v>
      </c>
      <c r="G34" s="72">
        <f t="shared" si="16"/>
        <v>106198.29</v>
      </c>
      <c r="H34" s="75">
        <f t="shared" si="16"/>
        <v>116535</v>
      </c>
      <c r="I34" s="71">
        <f t="shared" si="16"/>
        <v>4970</v>
      </c>
      <c r="J34" s="77">
        <f t="shared" si="16"/>
        <v>280778.75000000006</v>
      </c>
      <c r="K34" s="78">
        <f t="shared" si="16"/>
        <v>242108</v>
      </c>
      <c r="L34" s="74">
        <f t="shared" si="16"/>
        <v>3975</v>
      </c>
      <c r="M34" s="72">
        <f t="shared" si="16"/>
        <v>77148.21</v>
      </c>
      <c r="N34" s="75">
        <f t="shared" si="16"/>
        <v>86285</v>
      </c>
      <c r="O34" s="76">
        <f t="shared" si="16"/>
        <v>118176</v>
      </c>
      <c r="P34" s="77">
        <f t="shared" si="16"/>
        <v>2708021.47</v>
      </c>
      <c r="Q34" s="78">
        <f t="shared" si="16"/>
        <v>3186488</v>
      </c>
    </row>
    <row r="35" ht="15" customHeight="1"/>
    <row r="36" spans="1:17" ht="21.75">
      <c r="A36" s="23" t="s">
        <v>24</v>
      </c>
      <c r="N36" s="51"/>
      <c r="O36" s="47"/>
      <c r="P36" s="48"/>
      <c r="Q36" s="47"/>
    </row>
    <row r="37" spans="12:14" ht="21.75">
      <c r="L37" s="47"/>
      <c r="M37" s="48"/>
      <c r="N37" s="47"/>
    </row>
    <row r="38" spans="12:14" ht="21.75">
      <c r="L38" s="47"/>
      <c r="M38" s="48"/>
      <c r="N38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1">
      <selection activeCell="A36" sqref="A36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0.7109375" style="0" customWidth="1"/>
    <col min="5" max="6" width="8.00390625" style="0" customWidth="1"/>
    <col min="7" max="7" width="10.7109375" style="0" customWidth="1"/>
    <col min="8" max="8" width="8.00390625" style="0" customWidth="1"/>
    <col min="9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0.7109375" style="0" customWidth="1"/>
    <col min="14" max="15" width="8.00390625" style="0" customWidth="1"/>
    <col min="16" max="16" width="12.140625" style="0" customWidth="1"/>
    <col min="17" max="17" width="9.28125" style="0" customWidth="1"/>
  </cols>
  <sheetData>
    <row r="1" spans="1:17" ht="24.75" customHeight="1">
      <c r="A1" s="296" t="s">
        <v>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24.75" customHeight="1">
      <c r="A2" s="296" t="s">
        <v>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ht="4.5" customHeight="1" thickBot="1"/>
    <row r="4" spans="1:17" ht="24.75" customHeight="1">
      <c r="A4" s="300" t="s">
        <v>17</v>
      </c>
      <c r="B4" s="301"/>
      <c r="C4" s="293" t="s">
        <v>10</v>
      </c>
      <c r="D4" s="294"/>
      <c r="E4" s="295"/>
      <c r="F4" s="294" t="s">
        <v>6</v>
      </c>
      <c r="G4" s="294"/>
      <c r="H4" s="294"/>
      <c r="I4" s="297" t="s">
        <v>11</v>
      </c>
      <c r="J4" s="298"/>
      <c r="K4" s="299"/>
      <c r="L4" s="294" t="s">
        <v>7</v>
      </c>
      <c r="M4" s="294"/>
      <c r="N4" s="294"/>
      <c r="O4" s="293" t="s">
        <v>18</v>
      </c>
      <c r="P4" s="294"/>
      <c r="Q4" s="295"/>
    </row>
    <row r="5" spans="1:17" ht="21.75">
      <c r="A5" s="302"/>
      <c r="B5" s="303"/>
      <c r="C5" s="35" t="s">
        <v>8</v>
      </c>
      <c r="D5" s="8" t="s">
        <v>0</v>
      </c>
      <c r="E5" s="2" t="s">
        <v>2</v>
      </c>
      <c r="F5" s="8" t="s">
        <v>8</v>
      </c>
      <c r="G5" s="8" t="s">
        <v>0</v>
      </c>
      <c r="H5" s="30" t="s">
        <v>2</v>
      </c>
      <c r="I5" s="35" t="s">
        <v>8</v>
      </c>
      <c r="J5" s="8" t="s">
        <v>0</v>
      </c>
      <c r="K5" s="2" t="s">
        <v>2</v>
      </c>
      <c r="L5" s="8" t="s">
        <v>8</v>
      </c>
      <c r="M5" s="8" t="s">
        <v>0</v>
      </c>
      <c r="N5" s="30" t="s">
        <v>2</v>
      </c>
      <c r="O5" s="35" t="s">
        <v>8</v>
      </c>
      <c r="P5" s="8" t="s">
        <v>0</v>
      </c>
      <c r="Q5" s="2" t="s">
        <v>2</v>
      </c>
    </row>
    <row r="6" spans="1:17" ht="22.5" thickBot="1">
      <c r="A6" s="304"/>
      <c r="B6" s="305"/>
      <c r="C6" s="36" t="s">
        <v>9</v>
      </c>
      <c r="D6" s="9" t="s">
        <v>1</v>
      </c>
      <c r="E6" s="3" t="s">
        <v>3</v>
      </c>
      <c r="F6" s="9" t="s">
        <v>9</v>
      </c>
      <c r="G6" s="9" t="s">
        <v>1</v>
      </c>
      <c r="H6" s="31" t="s">
        <v>3</v>
      </c>
      <c r="I6" s="36" t="s">
        <v>9</v>
      </c>
      <c r="J6" s="9" t="s">
        <v>1</v>
      </c>
      <c r="K6" s="3" t="s">
        <v>3</v>
      </c>
      <c r="L6" s="9" t="s">
        <v>9</v>
      </c>
      <c r="M6" s="9" t="s">
        <v>1</v>
      </c>
      <c r="N6" s="31" t="s">
        <v>3</v>
      </c>
      <c r="O6" s="36" t="s">
        <v>9</v>
      </c>
      <c r="P6" s="9" t="s">
        <v>1</v>
      </c>
      <c r="Q6" s="3" t="s">
        <v>3</v>
      </c>
    </row>
    <row r="7" spans="1:17" s="29" customFormat="1" ht="3.75" customHeight="1" hidden="1">
      <c r="A7" s="26"/>
      <c r="B7" s="32"/>
      <c r="C7" s="37"/>
      <c r="D7" s="27"/>
      <c r="E7" s="28"/>
      <c r="F7" s="27"/>
      <c r="G7" s="27"/>
      <c r="H7" s="32"/>
      <c r="I7" s="37"/>
      <c r="J7" s="27"/>
      <c r="K7" s="28"/>
      <c r="L7" s="27"/>
      <c r="M7" s="27"/>
      <c r="N7" s="32"/>
      <c r="O7" s="37"/>
      <c r="P7" s="27"/>
      <c r="Q7" s="28"/>
    </row>
    <row r="8" spans="1:17" ht="21.75" hidden="1">
      <c r="A8" s="14">
        <v>2540</v>
      </c>
      <c r="B8" s="5" t="s">
        <v>12</v>
      </c>
      <c r="C8" s="38">
        <v>1013</v>
      </c>
      <c r="D8" s="10">
        <v>15685.65</v>
      </c>
      <c r="E8" s="6">
        <v>19578</v>
      </c>
      <c r="F8" s="24">
        <v>318</v>
      </c>
      <c r="G8" s="10">
        <v>30362.94</v>
      </c>
      <c r="H8" s="41">
        <v>28374</v>
      </c>
      <c r="I8" s="44">
        <f aca="true" t="shared" si="0" ref="I8:K9">SUM(C8,F8)</f>
        <v>1331</v>
      </c>
      <c r="J8" s="15">
        <f t="shared" si="0"/>
        <v>46048.59</v>
      </c>
      <c r="K8" s="45">
        <f t="shared" si="0"/>
        <v>47952</v>
      </c>
      <c r="L8" s="16">
        <v>1118</v>
      </c>
      <c r="M8" s="17">
        <v>7044.14</v>
      </c>
      <c r="N8" s="46">
        <v>29066</v>
      </c>
      <c r="O8" s="38">
        <v>21017</v>
      </c>
      <c r="P8" s="10">
        <v>237867</v>
      </c>
      <c r="Q8" s="6">
        <v>617098</v>
      </c>
    </row>
    <row r="9" spans="1:17" ht="21.75" hidden="1">
      <c r="A9" s="4"/>
      <c r="B9" s="5" t="s">
        <v>13</v>
      </c>
      <c r="C9" s="38">
        <v>3530</v>
      </c>
      <c r="D9" s="10">
        <v>234324.14</v>
      </c>
      <c r="E9" s="6">
        <v>139417</v>
      </c>
      <c r="F9" s="24">
        <v>1038</v>
      </c>
      <c r="G9" s="10">
        <v>206512</v>
      </c>
      <c r="H9" s="41">
        <v>181005</v>
      </c>
      <c r="I9" s="44">
        <f t="shared" si="0"/>
        <v>4568</v>
      </c>
      <c r="J9" s="15">
        <f t="shared" si="0"/>
        <v>440836.14</v>
      </c>
      <c r="K9" s="45">
        <f t="shared" si="0"/>
        <v>320422</v>
      </c>
      <c r="L9" s="16">
        <v>1518</v>
      </c>
      <c r="M9" s="17">
        <v>9476.32</v>
      </c>
      <c r="N9" s="46">
        <v>41785</v>
      </c>
      <c r="O9" s="38">
        <v>105561</v>
      </c>
      <c r="P9" s="10">
        <v>1754129</v>
      </c>
      <c r="Q9" s="6">
        <v>2495080</v>
      </c>
    </row>
    <row r="10" spans="1:17" ht="22.5" customHeight="1" hidden="1" thickBot="1">
      <c r="A10" s="13"/>
      <c r="B10" s="33" t="s">
        <v>4</v>
      </c>
      <c r="C10" s="39">
        <f aca="true" t="shared" si="1" ref="C10:Q10">SUM(C8:C9)</f>
        <v>4543</v>
      </c>
      <c r="D10" s="11">
        <f t="shared" si="1"/>
        <v>250009.79</v>
      </c>
      <c r="E10" s="12">
        <f t="shared" si="1"/>
        <v>158995</v>
      </c>
      <c r="F10" s="25">
        <f t="shared" si="1"/>
        <v>1356</v>
      </c>
      <c r="G10" s="11">
        <f t="shared" si="1"/>
        <v>236874.94</v>
      </c>
      <c r="H10" s="42">
        <f t="shared" si="1"/>
        <v>209379</v>
      </c>
      <c r="I10" s="39">
        <f t="shared" si="1"/>
        <v>5899</v>
      </c>
      <c r="J10" s="11">
        <f t="shared" si="1"/>
        <v>486884.73</v>
      </c>
      <c r="K10" s="12">
        <f t="shared" si="1"/>
        <v>368374</v>
      </c>
      <c r="L10" s="25">
        <f t="shared" si="1"/>
        <v>2636</v>
      </c>
      <c r="M10" s="11">
        <f t="shared" si="1"/>
        <v>16520.46</v>
      </c>
      <c r="N10" s="42">
        <f t="shared" si="1"/>
        <v>70851</v>
      </c>
      <c r="O10" s="39">
        <f t="shared" si="1"/>
        <v>126578</v>
      </c>
      <c r="P10" s="11">
        <f t="shared" si="1"/>
        <v>1991996</v>
      </c>
      <c r="Q10" s="12">
        <f t="shared" si="1"/>
        <v>3112178</v>
      </c>
    </row>
    <row r="11" spans="1:17" ht="3.75" customHeight="1">
      <c r="A11" s="19"/>
      <c r="B11" s="34"/>
      <c r="C11" s="40"/>
      <c r="D11" s="20"/>
      <c r="E11" s="21"/>
      <c r="F11" s="22"/>
      <c r="G11" s="20"/>
      <c r="H11" s="43"/>
      <c r="I11" s="40"/>
      <c r="J11" s="20"/>
      <c r="K11" s="21"/>
      <c r="L11" s="22"/>
      <c r="M11" s="20"/>
      <c r="N11" s="43"/>
      <c r="O11" s="40"/>
      <c r="P11" s="20"/>
      <c r="Q11" s="21"/>
    </row>
    <row r="12" spans="1:17" ht="21.75" customHeight="1">
      <c r="A12" s="14">
        <v>2542</v>
      </c>
      <c r="B12" s="5" t="s">
        <v>12</v>
      </c>
      <c r="C12" s="38">
        <v>688</v>
      </c>
      <c r="D12" s="10">
        <v>20927</v>
      </c>
      <c r="E12" s="6">
        <v>14936</v>
      </c>
      <c r="F12" s="24">
        <v>216</v>
      </c>
      <c r="G12" s="10">
        <v>6569.85</v>
      </c>
      <c r="H12" s="41">
        <v>18637</v>
      </c>
      <c r="I12" s="44">
        <f aca="true" t="shared" si="2" ref="I12:K14">SUM(C12,F12)</f>
        <v>904</v>
      </c>
      <c r="J12" s="15">
        <f t="shared" si="2"/>
        <v>27496.85</v>
      </c>
      <c r="K12" s="45">
        <f t="shared" si="2"/>
        <v>33573</v>
      </c>
      <c r="L12" s="16">
        <v>717</v>
      </c>
      <c r="M12" s="17">
        <v>4043.63</v>
      </c>
      <c r="N12" s="46">
        <v>19779</v>
      </c>
      <c r="O12" s="38">
        <v>21164</v>
      </c>
      <c r="P12" s="10">
        <v>266253</v>
      </c>
      <c r="Q12" s="6">
        <v>615329</v>
      </c>
    </row>
    <row r="13" spans="1:17" ht="21.75">
      <c r="A13" s="4"/>
      <c r="B13" s="5" t="s">
        <v>13</v>
      </c>
      <c r="C13" s="38">
        <v>1542</v>
      </c>
      <c r="D13" s="10">
        <v>30569.25</v>
      </c>
      <c r="E13" s="6">
        <v>39587</v>
      </c>
      <c r="F13" s="24">
        <v>654</v>
      </c>
      <c r="G13" s="10">
        <v>68628</v>
      </c>
      <c r="H13" s="41">
        <v>90584</v>
      </c>
      <c r="I13" s="44">
        <f t="shared" si="2"/>
        <v>2196</v>
      </c>
      <c r="J13" s="15">
        <f t="shared" si="2"/>
        <v>99197.25</v>
      </c>
      <c r="K13" s="45">
        <f t="shared" si="2"/>
        <v>130171</v>
      </c>
      <c r="L13" s="16">
        <v>1365</v>
      </c>
      <c r="M13" s="17">
        <v>11585.47</v>
      </c>
      <c r="N13" s="46">
        <v>33456</v>
      </c>
      <c r="O13" s="38">
        <v>107186</v>
      </c>
      <c r="P13" s="10">
        <v>2175834</v>
      </c>
      <c r="Q13" s="6">
        <v>2568689</v>
      </c>
    </row>
    <row r="14" spans="1:17" ht="22.5" customHeight="1" thickBot="1">
      <c r="A14" s="13"/>
      <c r="B14" s="33" t="s">
        <v>4</v>
      </c>
      <c r="C14" s="39">
        <f aca="true" t="shared" si="3" ref="C14:H14">SUM(C12:C13)</f>
        <v>2230</v>
      </c>
      <c r="D14" s="11">
        <f t="shared" si="3"/>
        <v>51496.25</v>
      </c>
      <c r="E14" s="12">
        <f t="shared" si="3"/>
        <v>54523</v>
      </c>
      <c r="F14" s="25">
        <f t="shared" si="3"/>
        <v>870</v>
      </c>
      <c r="G14" s="11">
        <f t="shared" si="3"/>
        <v>75197.85</v>
      </c>
      <c r="H14" s="42">
        <f t="shared" si="3"/>
        <v>109221</v>
      </c>
      <c r="I14" s="39">
        <f t="shared" si="2"/>
        <v>3100</v>
      </c>
      <c r="J14" s="11">
        <f t="shared" si="2"/>
        <v>126694.1</v>
      </c>
      <c r="K14" s="12">
        <f t="shared" si="2"/>
        <v>163744</v>
      </c>
      <c r="L14" s="25">
        <f aca="true" t="shared" si="4" ref="L14:Q14">SUM(L12:L13)</f>
        <v>2082</v>
      </c>
      <c r="M14" s="11">
        <f t="shared" si="4"/>
        <v>15629.099999999999</v>
      </c>
      <c r="N14" s="42">
        <f t="shared" si="4"/>
        <v>53235</v>
      </c>
      <c r="O14" s="39">
        <f t="shared" si="4"/>
        <v>128350</v>
      </c>
      <c r="P14" s="11">
        <f t="shared" si="4"/>
        <v>2442087</v>
      </c>
      <c r="Q14" s="12">
        <f t="shared" si="4"/>
        <v>3184018</v>
      </c>
    </row>
    <row r="15" spans="1:17" ht="3.75" customHeight="1">
      <c r="A15" s="19"/>
      <c r="B15" s="34"/>
      <c r="C15" s="40"/>
      <c r="D15" s="20"/>
      <c r="E15" s="21"/>
      <c r="F15" s="22"/>
      <c r="G15" s="20"/>
      <c r="H15" s="43"/>
      <c r="I15" s="40"/>
      <c r="J15" s="20"/>
      <c r="K15" s="21"/>
      <c r="L15" s="22"/>
      <c r="M15" s="20"/>
      <c r="N15" s="43"/>
      <c r="O15" s="40"/>
      <c r="P15" s="20"/>
      <c r="Q15" s="21"/>
    </row>
    <row r="16" spans="1:17" ht="21.75" customHeight="1">
      <c r="A16" s="14">
        <v>2543</v>
      </c>
      <c r="B16" s="5" t="s">
        <v>12</v>
      </c>
      <c r="C16" s="38">
        <v>969</v>
      </c>
      <c r="D16" s="10">
        <v>8641.63</v>
      </c>
      <c r="E16" s="6">
        <v>19045</v>
      </c>
      <c r="F16" s="24">
        <v>148</v>
      </c>
      <c r="G16" s="10">
        <v>7749.32</v>
      </c>
      <c r="H16" s="41">
        <v>14716</v>
      </c>
      <c r="I16" s="44">
        <f aca="true" t="shared" si="5" ref="I16:K18">SUM(C16,F16)</f>
        <v>1117</v>
      </c>
      <c r="J16" s="15">
        <f t="shared" si="5"/>
        <v>16390.949999999997</v>
      </c>
      <c r="K16" s="45">
        <f t="shared" si="5"/>
        <v>33761</v>
      </c>
      <c r="L16" s="16">
        <v>1249</v>
      </c>
      <c r="M16" s="17">
        <v>8125.65</v>
      </c>
      <c r="N16" s="46">
        <v>28418</v>
      </c>
      <c r="O16" s="38">
        <v>20910</v>
      </c>
      <c r="P16" s="10">
        <v>261257.59</v>
      </c>
      <c r="Q16" s="6">
        <v>605227</v>
      </c>
    </row>
    <row r="17" spans="1:17" ht="21.75">
      <c r="A17" s="4"/>
      <c r="B17" s="5" t="s">
        <v>13</v>
      </c>
      <c r="C17" s="38">
        <v>2018</v>
      </c>
      <c r="D17" s="10">
        <v>79250.16</v>
      </c>
      <c r="E17" s="6">
        <v>93286</v>
      </c>
      <c r="F17" s="24">
        <v>600</v>
      </c>
      <c r="G17" s="10">
        <v>86990</v>
      </c>
      <c r="H17" s="41">
        <v>107014</v>
      </c>
      <c r="I17" s="44">
        <f t="shared" si="5"/>
        <v>2618</v>
      </c>
      <c r="J17" s="15">
        <f t="shared" si="5"/>
        <v>166240.16</v>
      </c>
      <c r="K17" s="45">
        <f t="shared" si="5"/>
        <v>200300</v>
      </c>
      <c r="L17" s="16">
        <v>1466</v>
      </c>
      <c r="M17" s="17">
        <v>20988.97</v>
      </c>
      <c r="N17" s="46">
        <v>36257</v>
      </c>
      <c r="O17" s="38">
        <v>104539</v>
      </c>
      <c r="P17" s="10">
        <v>2270006.41</v>
      </c>
      <c r="Q17" s="6">
        <v>2641021</v>
      </c>
    </row>
    <row r="18" spans="1:17" ht="22.5" customHeight="1" thickBot="1">
      <c r="A18" s="13"/>
      <c r="B18" s="33" t="s">
        <v>4</v>
      </c>
      <c r="C18" s="39">
        <f aca="true" t="shared" si="6" ref="C18:H18">SUM(C16:C17)</f>
        <v>2987</v>
      </c>
      <c r="D18" s="11">
        <f t="shared" si="6"/>
        <v>87891.79000000001</v>
      </c>
      <c r="E18" s="12">
        <f t="shared" si="6"/>
        <v>112331</v>
      </c>
      <c r="F18" s="25">
        <f t="shared" si="6"/>
        <v>748</v>
      </c>
      <c r="G18" s="11">
        <f t="shared" si="6"/>
        <v>94739.32</v>
      </c>
      <c r="H18" s="42">
        <f t="shared" si="6"/>
        <v>121730</v>
      </c>
      <c r="I18" s="39">
        <f t="shared" si="5"/>
        <v>3735</v>
      </c>
      <c r="J18" s="11">
        <f t="shared" si="5"/>
        <v>182631.11000000002</v>
      </c>
      <c r="K18" s="12">
        <f t="shared" si="5"/>
        <v>234061</v>
      </c>
      <c r="L18" s="25">
        <f aca="true" t="shared" si="7" ref="L18:Q18">SUM(L16:L17)</f>
        <v>2715</v>
      </c>
      <c r="M18" s="11">
        <f t="shared" si="7"/>
        <v>29114.620000000003</v>
      </c>
      <c r="N18" s="42">
        <f t="shared" si="7"/>
        <v>64675</v>
      </c>
      <c r="O18" s="39">
        <f t="shared" si="7"/>
        <v>125449</v>
      </c>
      <c r="P18" s="11">
        <f t="shared" si="7"/>
        <v>2531264</v>
      </c>
      <c r="Q18" s="12">
        <f t="shared" si="7"/>
        <v>3246248</v>
      </c>
    </row>
    <row r="19" spans="1:17" ht="3.75" customHeight="1">
      <c r="A19" s="19"/>
      <c r="B19" s="34"/>
      <c r="C19" s="40"/>
      <c r="D19" s="20"/>
      <c r="E19" s="21"/>
      <c r="F19" s="22"/>
      <c r="G19" s="20"/>
      <c r="H19" s="43"/>
      <c r="I19" s="40"/>
      <c r="J19" s="20"/>
      <c r="K19" s="21"/>
      <c r="L19" s="22"/>
      <c r="M19" s="20"/>
      <c r="N19" s="43"/>
      <c r="O19" s="40"/>
      <c r="P19" s="20"/>
      <c r="Q19" s="21"/>
    </row>
    <row r="20" spans="1:17" ht="21.75">
      <c r="A20" s="14">
        <v>2544</v>
      </c>
      <c r="B20" s="5" t="s">
        <v>12</v>
      </c>
      <c r="C20" s="38">
        <v>726</v>
      </c>
      <c r="D20" s="10">
        <v>15838.5</v>
      </c>
      <c r="E20" s="6">
        <v>17065</v>
      </c>
      <c r="F20" s="24">
        <v>150</v>
      </c>
      <c r="G20" s="10">
        <v>4406.32</v>
      </c>
      <c r="H20" s="41">
        <v>11727</v>
      </c>
      <c r="I20" s="44">
        <f aca="true" t="shared" si="8" ref="I20:K21">SUM(C20,F20)</f>
        <v>876</v>
      </c>
      <c r="J20" s="15">
        <f t="shared" si="8"/>
        <v>20244.82</v>
      </c>
      <c r="K20" s="45">
        <f t="shared" si="8"/>
        <v>28792</v>
      </c>
      <c r="L20" s="16">
        <v>1340</v>
      </c>
      <c r="M20" s="17">
        <v>6303.07</v>
      </c>
      <c r="N20" s="46">
        <v>29795</v>
      </c>
      <c r="O20" s="38">
        <v>20273</v>
      </c>
      <c r="P20" s="10">
        <v>271710.64</v>
      </c>
      <c r="Q20" s="6">
        <v>596710</v>
      </c>
    </row>
    <row r="21" spans="1:17" ht="21.75">
      <c r="A21" s="4"/>
      <c r="B21" s="5" t="s">
        <v>13</v>
      </c>
      <c r="C21" s="38">
        <v>2292</v>
      </c>
      <c r="D21" s="10">
        <v>90607.51</v>
      </c>
      <c r="E21" s="6">
        <v>70514</v>
      </c>
      <c r="F21" s="24">
        <v>725</v>
      </c>
      <c r="G21" s="10">
        <v>94955</v>
      </c>
      <c r="H21" s="41">
        <v>114856</v>
      </c>
      <c r="I21" s="44">
        <f t="shared" si="8"/>
        <v>3017</v>
      </c>
      <c r="J21" s="15">
        <f t="shared" si="8"/>
        <v>185562.51</v>
      </c>
      <c r="K21" s="45">
        <f t="shared" si="8"/>
        <v>185370</v>
      </c>
      <c r="L21" s="16">
        <v>3139</v>
      </c>
      <c r="M21" s="17">
        <v>46940.11</v>
      </c>
      <c r="N21" s="46">
        <v>51786</v>
      </c>
      <c r="O21" s="38">
        <v>103806</v>
      </c>
      <c r="P21" s="10">
        <v>2350842.16</v>
      </c>
      <c r="Q21" s="6">
        <v>2710003</v>
      </c>
    </row>
    <row r="22" spans="1:17" ht="22.5" customHeight="1" thickBot="1">
      <c r="A22" s="13"/>
      <c r="B22" s="33" t="s">
        <v>4</v>
      </c>
      <c r="C22" s="39">
        <f aca="true" t="shared" si="9" ref="C22:Q22">SUM(C20:C21)</f>
        <v>3018</v>
      </c>
      <c r="D22" s="11">
        <f t="shared" si="9"/>
        <v>106446.01</v>
      </c>
      <c r="E22" s="12">
        <f t="shared" si="9"/>
        <v>87579</v>
      </c>
      <c r="F22" s="25">
        <f t="shared" si="9"/>
        <v>875</v>
      </c>
      <c r="G22" s="11">
        <f t="shared" si="9"/>
        <v>99361.32</v>
      </c>
      <c r="H22" s="42">
        <f t="shared" si="9"/>
        <v>126583</v>
      </c>
      <c r="I22" s="39">
        <f t="shared" si="9"/>
        <v>3893</v>
      </c>
      <c r="J22" s="11">
        <f t="shared" si="9"/>
        <v>205807.33000000002</v>
      </c>
      <c r="K22" s="12">
        <f t="shared" si="9"/>
        <v>214162</v>
      </c>
      <c r="L22" s="25">
        <f t="shared" si="9"/>
        <v>4479</v>
      </c>
      <c r="M22" s="11">
        <f t="shared" si="9"/>
        <v>53243.18</v>
      </c>
      <c r="N22" s="42">
        <f t="shared" si="9"/>
        <v>81581</v>
      </c>
      <c r="O22" s="39">
        <f t="shared" si="9"/>
        <v>124079</v>
      </c>
      <c r="P22" s="11">
        <f t="shared" si="9"/>
        <v>2622552.8000000003</v>
      </c>
      <c r="Q22" s="12">
        <f t="shared" si="9"/>
        <v>3306713</v>
      </c>
    </row>
    <row r="23" spans="1:17" ht="3.75" customHeight="1">
      <c r="A23" s="19"/>
      <c r="B23" s="34"/>
      <c r="C23" s="40"/>
      <c r="D23" s="20"/>
      <c r="E23" s="21"/>
      <c r="F23" s="22"/>
      <c r="G23" s="20"/>
      <c r="H23" s="43"/>
      <c r="I23" s="40"/>
      <c r="J23" s="20"/>
      <c r="K23" s="21"/>
      <c r="L23" s="22"/>
      <c r="M23" s="20"/>
      <c r="N23" s="43"/>
      <c r="O23" s="40"/>
      <c r="P23" s="20"/>
      <c r="Q23" s="21"/>
    </row>
    <row r="24" spans="1:17" ht="21.75" customHeight="1">
      <c r="A24" s="14">
        <v>2545</v>
      </c>
      <c r="B24" s="5" t="s">
        <v>12</v>
      </c>
      <c r="C24" s="38">
        <v>637</v>
      </c>
      <c r="D24" s="10">
        <v>16471.96</v>
      </c>
      <c r="E24" s="6">
        <v>13239</v>
      </c>
      <c r="F24" s="24">
        <v>210</v>
      </c>
      <c r="G24" s="10">
        <v>12709.47</v>
      </c>
      <c r="H24" s="41">
        <v>17701</v>
      </c>
      <c r="I24" s="44">
        <f aca="true" t="shared" si="10" ref="I24:K25">SUM(C24,F24)</f>
        <v>847</v>
      </c>
      <c r="J24" s="49">
        <f t="shared" si="10"/>
        <v>29181.43</v>
      </c>
      <c r="K24" s="50">
        <f t="shared" si="10"/>
        <v>30940</v>
      </c>
      <c r="L24" s="38">
        <v>651</v>
      </c>
      <c r="M24" s="52">
        <v>7409.62</v>
      </c>
      <c r="N24" s="53">
        <v>18768</v>
      </c>
      <c r="O24" s="38">
        <v>20195</v>
      </c>
      <c r="P24" s="10">
        <v>277140.5</v>
      </c>
      <c r="Q24" s="6">
        <v>576216</v>
      </c>
    </row>
    <row r="25" spans="1:17" ht="21.75" customHeight="1">
      <c r="A25" s="4"/>
      <c r="B25" s="5" t="s">
        <v>13</v>
      </c>
      <c r="C25" s="38">
        <v>2637</v>
      </c>
      <c r="D25" s="10">
        <v>123015.87</v>
      </c>
      <c r="E25" s="6">
        <v>110139</v>
      </c>
      <c r="F25" s="24">
        <v>693</v>
      </c>
      <c r="G25" s="10">
        <v>127481.5</v>
      </c>
      <c r="H25" s="41">
        <v>101640</v>
      </c>
      <c r="I25" s="44">
        <f t="shared" si="10"/>
        <v>3330</v>
      </c>
      <c r="J25" s="49">
        <f t="shared" si="10"/>
        <v>250497.37</v>
      </c>
      <c r="K25" s="50">
        <f t="shared" si="10"/>
        <v>211779</v>
      </c>
      <c r="L25" s="16">
        <v>4402</v>
      </c>
      <c r="M25" s="17">
        <v>36943.03</v>
      </c>
      <c r="N25" s="46">
        <v>88697</v>
      </c>
      <c r="O25" s="38">
        <v>106482</v>
      </c>
      <c r="P25" s="10">
        <v>2358311.86</v>
      </c>
      <c r="Q25" s="6">
        <f>2753860-29996</f>
        <v>2723864</v>
      </c>
    </row>
    <row r="26" spans="1:17" ht="22.5" customHeight="1" thickBot="1">
      <c r="A26" s="13"/>
      <c r="B26" s="33" t="s">
        <v>4</v>
      </c>
      <c r="C26" s="39">
        <f aca="true" t="shared" si="11" ref="C26:Q26">SUM(C24:C25)</f>
        <v>3274</v>
      </c>
      <c r="D26" s="11">
        <f t="shared" si="11"/>
        <v>139487.83</v>
      </c>
      <c r="E26" s="12">
        <f t="shared" si="11"/>
        <v>123378</v>
      </c>
      <c r="F26" s="25">
        <f t="shared" si="11"/>
        <v>903</v>
      </c>
      <c r="G26" s="11">
        <f t="shared" si="11"/>
        <v>140190.97</v>
      </c>
      <c r="H26" s="42">
        <f t="shared" si="11"/>
        <v>119341</v>
      </c>
      <c r="I26" s="39">
        <f t="shared" si="11"/>
        <v>4177</v>
      </c>
      <c r="J26" s="11">
        <f t="shared" si="11"/>
        <v>279678.8</v>
      </c>
      <c r="K26" s="12">
        <f t="shared" si="11"/>
        <v>242719</v>
      </c>
      <c r="L26" s="25">
        <f t="shared" si="11"/>
        <v>5053</v>
      </c>
      <c r="M26" s="11">
        <f t="shared" si="11"/>
        <v>44352.65</v>
      </c>
      <c r="N26" s="42">
        <f t="shared" si="11"/>
        <v>107465</v>
      </c>
      <c r="O26" s="92">
        <f t="shared" si="11"/>
        <v>126677</v>
      </c>
      <c r="P26" s="93">
        <f t="shared" si="11"/>
        <v>2635452.36</v>
      </c>
      <c r="Q26" s="91">
        <f t="shared" si="11"/>
        <v>3300080</v>
      </c>
    </row>
    <row r="27" spans="1:17" ht="3.75" customHeight="1">
      <c r="A27" s="19"/>
      <c r="B27" s="34"/>
      <c r="C27" s="40"/>
      <c r="D27" s="20"/>
      <c r="E27" s="21"/>
      <c r="F27" s="22"/>
      <c r="G27" s="20"/>
      <c r="H27" s="43"/>
      <c r="I27" s="40"/>
      <c r="J27" s="20"/>
      <c r="K27" s="21"/>
      <c r="L27" s="22"/>
      <c r="M27" s="20"/>
      <c r="N27" s="43"/>
      <c r="O27" s="40"/>
      <c r="P27" s="20"/>
      <c r="Q27" s="21"/>
    </row>
    <row r="28" spans="1:17" ht="21.75" customHeight="1">
      <c r="A28" s="153">
        <v>2546</v>
      </c>
      <c r="B28" s="154" t="s">
        <v>12</v>
      </c>
      <c r="C28" s="137">
        <v>324</v>
      </c>
      <c r="D28" s="138">
        <v>3780.45</v>
      </c>
      <c r="E28" s="139">
        <v>10152</v>
      </c>
      <c r="F28" s="146">
        <v>138</v>
      </c>
      <c r="G28" s="138">
        <v>7597.01</v>
      </c>
      <c r="H28" s="152">
        <v>16924</v>
      </c>
      <c r="I28" s="143">
        <f aca="true" t="shared" si="12" ref="I28:K29">SUM(C28,F28)</f>
        <v>462</v>
      </c>
      <c r="J28" s="144">
        <f t="shared" si="12"/>
        <v>11377.46</v>
      </c>
      <c r="K28" s="145">
        <f t="shared" si="12"/>
        <v>27076</v>
      </c>
      <c r="L28" s="146">
        <v>669</v>
      </c>
      <c r="M28" s="147">
        <v>23425.81</v>
      </c>
      <c r="N28" s="148">
        <v>16138</v>
      </c>
      <c r="O28" s="137">
        <v>19899</v>
      </c>
      <c r="P28" s="138">
        <v>263392.89</v>
      </c>
      <c r="Q28" s="139">
        <v>576294</v>
      </c>
    </row>
    <row r="29" spans="1:17" ht="21.75" customHeight="1">
      <c r="A29" s="155"/>
      <c r="B29" s="154" t="s">
        <v>13</v>
      </c>
      <c r="C29" s="137">
        <v>3899</v>
      </c>
      <c r="D29" s="138">
        <v>170800.01</v>
      </c>
      <c r="E29" s="139">
        <v>115421</v>
      </c>
      <c r="F29" s="146">
        <v>609</v>
      </c>
      <c r="G29" s="138">
        <v>98601.28</v>
      </c>
      <c r="H29" s="152">
        <v>99611</v>
      </c>
      <c r="I29" s="143">
        <f t="shared" si="12"/>
        <v>4508</v>
      </c>
      <c r="J29" s="144">
        <f t="shared" si="12"/>
        <v>269401.29000000004</v>
      </c>
      <c r="K29" s="145">
        <f t="shared" si="12"/>
        <v>215032</v>
      </c>
      <c r="L29" s="156">
        <v>3306</v>
      </c>
      <c r="M29" s="157">
        <v>53722.4</v>
      </c>
      <c r="N29" s="158">
        <v>70147</v>
      </c>
      <c r="O29" s="137">
        <v>98277</v>
      </c>
      <c r="P29" s="138">
        <v>2444628.58</v>
      </c>
      <c r="Q29" s="139">
        <v>2610194</v>
      </c>
    </row>
    <row r="30" spans="1:17" ht="22.5" customHeight="1" thickBot="1">
      <c r="A30" s="13"/>
      <c r="B30" s="33" t="s">
        <v>4</v>
      </c>
      <c r="C30" s="132">
        <f aca="true" t="shared" si="13" ref="C30:Q30">SUM(C28:C29)</f>
        <v>4223</v>
      </c>
      <c r="D30" s="133">
        <f t="shared" si="13"/>
        <v>174580.46000000002</v>
      </c>
      <c r="E30" s="134">
        <f t="shared" si="13"/>
        <v>125573</v>
      </c>
      <c r="F30" s="135">
        <f t="shared" si="13"/>
        <v>747</v>
      </c>
      <c r="G30" s="133">
        <f t="shared" si="13"/>
        <v>106198.29</v>
      </c>
      <c r="H30" s="136">
        <f t="shared" si="13"/>
        <v>116535</v>
      </c>
      <c r="I30" s="132">
        <f t="shared" si="13"/>
        <v>4970</v>
      </c>
      <c r="J30" s="108">
        <f t="shared" si="13"/>
        <v>280778.75000000006</v>
      </c>
      <c r="K30" s="109">
        <f t="shared" si="13"/>
        <v>242108</v>
      </c>
      <c r="L30" s="135">
        <f t="shared" si="13"/>
        <v>3975</v>
      </c>
      <c r="M30" s="133">
        <f t="shared" si="13"/>
        <v>77148.21</v>
      </c>
      <c r="N30" s="136">
        <f t="shared" si="13"/>
        <v>86285</v>
      </c>
      <c r="O30" s="107">
        <f t="shared" si="13"/>
        <v>118176</v>
      </c>
      <c r="P30" s="108">
        <f t="shared" si="13"/>
        <v>2708021.47</v>
      </c>
      <c r="Q30" s="109">
        <f t="shared" si="13"/>
        <v>3186488</v>
      </c>
    </row>
    <row r="31" spans="1:17" ht="3.75" customHeight="1">
      <c r="A31" s="19"/>
      <c r="B31" s="34"/>
      <c r="C31" s="40"/>
      <c r="D31" s="20"/>
      <c r="E31" s="21"/>
      <c r="F31" s="22"/>
      <c r="G31" s="20"/>
      <c r="H31" s="43"/>
      <c r="I31" s="40"/>
      <c r="J31" s="20"/>
      <c r="K31" s="21"/>
      <c r="L31" s="22"/>
      <c r="M31" s="20"/>
      <c r="N31" s="43"/>
      <c r="O31" s="40"/>
      <c r="P31" s="20"/>
      <c r="Q31" s="21"/>
    </row>
    <row r="32" spans="1:17" ht="21.75" customHeight="1">
      <c r="A32" s="14">
        <v>2547</v>
      </c>
      <c r="B32" s="5" t="s">
        <v>12</v>
      </c>
      <c r="C32" s="137">
        <v>400</v>
      </c>
      <c r="D32" s="138">
        <v>10236.765</v>
      </c>
      <c r="E32" s="139">
        <v>12528</v>
      </c>
      <c r="F32" s="140">
        <v>202</v>
      </c>
      <c r="G32" s="141">
        <v>9461.9949</v>
      </c>
      <c r="H32" s="142">
        <v>19223</v>
      </c>
      <c r="I32" s="143">
        <f aca="true" t="shared" si="14" ref="I32:K33">SUM(C32,F32)</f>
        <v>602</v>
      </c>
      <c r="J32" s="144">
        <f t="shared" si="14"/>
        <v>19698.759899999997</v>
      </c>
      <c r="K32" s="145">
        <f t="shared" si="14"/>
        <v>31751</v>
      </c>
      <c r="L32" s="146">
        <v>903</v>
      </c>
      <c r="M32" s="147">
        <v>16388.581</v>
      </c>
      <c r="N32" s="148">
        <v>28029</v>
      </c>
      <c r="O32" s="137">
        <v>19396</v>
      </c>
      <c r="P32" s="138">
        <v>277157.7051</v>
      </c>
      <c r="Q32" s="139">
        <v>565979</v>
      </c>
    </row>
    <row r="33" spans="1:17" ht="21.75" customHeight="1">
      <c r="A33" s="4"/>
      <c r="B33" s="5" t="s">
        <v>13</v>
      </c>
      <c r="C33" s="55">
        <v>5185</v>
      </c>
      <c r="D33" s="56">
        <v>147375.60673</v>
      </c>
      <c r="E33" s="57">
        <v>165748</v>
      </c>
      <c r="F33" s="55">
        <v>656</v>
      </c>
      <c r="G33" s="56">
        <v>187960.25031</v>
      </c>
      <c r="H33" s="57">
        <v>129553</v>
      </c>
      <c r="I33" s="60">
        <f t="shared" si="14"/>
        <v>5841</v>
      </c>
      <c r="J33" s="61">
        <f t="shared" si="14"/>
        <v>335335.85704000003</v>
      </c>
      <c r="K33" s="62">
        <f t="shared" si="14"/>
        <v>295301</v>
      </c>
      <c r="L33" s="63">
        <v>17856</v>
      </c>
      <c r="M33" s="64">
        <v>385248.85863</v>
      </c>
      <c r="N33" s="65">
        <v>481425</v>
      </c>
      <c r="O33" s="149">
        <v>100749</v>
      </c>
      <c r="P33" s="150">
        <v>3364247.329078</v>
      </c>
      <c r="Q33" s="151">
        <v>2793366</v>
      </c>
    </row>
    <row r="34" spans="1:17" ht="22.5" customHeight="1" thickBot="1">
      <c r="A34" s="13"/>
      <c r="B34" s="33" t="s">
        <v>4</v>
      </c>
      <c r="C34" s="132">
        <f aca="true" t="shared" si="15" ref="C34:Q34">SUM(C32:C33)</f>
        <v>5585</v>
      </c>
      <c r="D34" s="133">
        <f t="shared" si="15"/>
        <v>157612.37173</v>
      </c>
      <c r="E34" s="134">
        <f t="shared" si="15"/>
        <v>178276</v>
      </c>
      <c r="F34" s="135">
        <f t="shared" si="15"/>
        <v>858</v>
      </c>
      <c r="G34" s="133">
        <f t="shared" si="15"/>
        <v>197422.24521</v>
      </c>
      <c r="H34" s="136">
        <f t="shared" si="15"/>
        <v>148776</v>
      </c>
      <c r="I34" s="132">
        <f t="shared" si="15"/>
        <v>6443</v>
      </c>
      <c r="J34" s="108">
        <f t="shared" si="15"/>
        <v>355034.61694000004</v>
      </c>
      <c r="K34" s="109">
        <f t="shared" si="15"/>
        <v>327052</v>
      </c>
      <c r="L34" s="135">
        <f t="shared" si="15"/>
        <v>18759</v>
      </c>
      <c r="M34" s="133">
        <f t="shared" si="15"/>
        <v>401637.43963</v>
      </c>
      <c r="N34" s="136">
        <f t="shared" si="15"/>
        <v>509454</v>
      </c>
      <c r="O34" s="107">
        <f t="shared" si="15"/>
        <v>120145</v>
      </c>
      <c r="P34" s="108">
        <f t="shared" si="15"/>
        <v>3641405.034178</v>
      </c>
      <c r="Q34" s="109">
        <f t="shared" si="15"/>
        <v>3359345</v>
      </c>
    </row>
    <row r="36" spans="1:17" ht="21.75">
      <c r="A36" s="23" t="s">
        <v>24</v>
      </c>
      <c r="N36" s="51"/>
      <c r="O36" s="47"/>
      <c r="P36" s="48"/>
      <c r="Q36" s="47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/>
  <pageMargins left="0.3937007874015748" right="0.1968503937007874" top="0.3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pane xSplit="2" ySplit="3" topLeftCell="C2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38" sqref="D38"/>
    </sheetView>
  </sheetViews>
  <sheetFormatPr defaultColWidth="9.140625" defaultRowHeight="21.75"/>
  <cols>
    <col min="1" max="1" width="5.421875" style="1" bestFit="1" customWidth="1"/>
    <col min="2" max="2" width="9.28125" style="1" customWidth="1"/>
    <col min="3" max="3" width="8.00390625" style="0" customWidth="1"/>
    <col min="4" max="4" width="12.28125" style="0" customWidth="1"/>
    <col min="5" max="5" width="8.7109375" style="0" customWidth="1"/>
    <col min="6" max="6" width="8.00390625" style="0" customWidth="1"/>
    <col min="7" max="7" width="12.28125" style="0" customWidth="1"/>
    <col min="8" max="9" width="8.7109375" style="0" customWidth="1"/>
    <col min="10" max="10" width="12.28125" style="0" customWidth="1"/>
    <col min="11" max="11" width="8.7109375" style="0" customWidth="1"/>
    <col min="12" max="12" width="8.00390625" style="0" customWidth="1"/>
    <col min="13" max="13" width="12.28125" style="0" customWidth="1"/>
    <col min="14" max="14" width="8.7109375" style="0" customWidth="1"/>
    <col min="15" max="15" width="8.00390625" style="0" customWidth="1"/>
    <col min="16" max="16" width="12.28125" style="0" customWidth="1"/>
    <col min="17" max="17" width="8.7109375" style="0" customWidth="1"/>
  </cols>
  <sheetData>
    <row r="1" spans="1:17" ht="21.75" customHeight="1">
      <c r="A1" s="312" t="s">
        <v>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ht="21.75" customHeight="1">
      <c r="A2" s="312" t="s">
        <v>16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ht="4.5" customHeight="1" thickBot="1"/>
    <row r="4" spans="1:17" ht="24.75" customHeight="1">
      <c r="A4" s="316" t="s">
        <v>17</v>
      </c>
      <c r="B4" s="317"/>
      <c r="C4" s="309" t="s">
        <v>10</v>
      </c>
      <c r="D4" s="310"/>
      <c r="E4" s="311"/>
      <c r="F4" s="310" t="s">
        <v>6</v>
      </c>
      <c r="G4" s="310"/>
      <c r="H4" s="310"/>
      <c r="I4" s="313" t="s">
        <v>11</v>
      </c>
      <c r="J4" s="314"/>
      <c r="K4" s="315"/>
      <c r="L4" s="310" t="s">
        <v>7</v>
      </c>
      <c r="M4" s="310"/>
      <c r="N4" s="310"/>
      <c r="O4" s="309" t="s">
        <v>18</v>
      </c>
      <c r="P4" s="310"/>
      <c r="Q4" s="311"/>
    </row>
    <row r="5" spans="1:17" ht="21.75">
      <c r="A5" s="318"/>
      <c r="B5" s="319"/>
      <c r="C5" s="207" t="s">
        <v>8</v>
      </c>
      <c r="D5" s="208" t="s">
        <v>0</v>
      </c>
      <c r="E5" s="209" t="s">
        <v>2</v>
      </c>
      <c r="F5" s="208" t="s">
        <v>8</v>
      </c>
      <c r="G5" s="208" t="s">
        <v>0</v>
      </c>
      <c r="H5" s="210" t="s">
        <v>2</v>
      </c>
      <c r="I5" s="207" t="s">
        <v>8</v>
      </c>
      <c r="J5" s="208" t="s">
        <v>0</v>
      </c>
      <c r="K5" s="209" t="s">
        <v>2</v>
      </c>
      <c r="L5" s="208" t="s">
        <v>8</v>
      </c>
      <c r="M5" s="208" t="s">
        <v>0</v>
      </c>
      <c r="N5" s="210" t="s">
        <v>2</v>
      </c>
      <c r="O5" s="207" t="s">
        <v>8</v>
      </c>
      <c r="P5" s="208" t="s">
        <v>0</v>
      </c>
      <c r="Q5" s="209" t="s">
        <v>2</v>
      </c>
    </row>
    <row r="6" spans="1:17" ht="22.5" thickBot="1">
      <c r="A6" s="320"/>
      <c r="B6" s="321"/>
      <c r="C6" s="211" t="s">
        <v>9</v>
      </c>
      <c r="D6" s="212" t="s">
        <v>1</v>
      </c>
      <c r="E6" s="213" t="s">
        <v>3</v>
      </c>
      <c r="F6" s="212" t="s">
        <v>9</v>
      </c>
      <c r="G6" s="212" t="s">
        <v>1</v>
      </c>
      <c r="H6" s="214" t="s">
        <v>3</v>
      </c>
      <c r="I6" s="211" t="s">
        <v>9</v>
      </c>
      <c r="J6" s="212" t="s">
        <v>1</v>
      </c>
      <c r="K6" s="213" t="s">
        <v>3</v>
      </c>
      <c r="L6" s="212" t="s">
        <v>9</v>
      </c>
      <c r="M6" s="212" t="s">
        <v>1</v>
      </c>
      <c r="N6" s="214" t="s">
        <v>3</v>
      </c>
      <c r="O6" s="211" t="s">
        <v>9</v>
      </c>
      <c r="P6" s="212" t="s">
        <v>1</v>
      </c>
      <c r="Q6" s="213" t="s">
        <v>3</v>
      </c>
    </row>
    <row r="7" spans="1:17" ht="18" customHeight="1">
      <c r="A7" s="159">
        <v>2540</v>
      </c>
      <c r="B7" s="160" t="s">
        <v>12</v>
      </c>
      <c r="C7" s="161">
        <v>1013</v>
      </c>
      <c r="D7" s="162">
        <v>15685.65</v>
      </c>
      <c r="E7" s="163">
        <v>19578</v>
      </c>
      <c r="F7" s="164">
        <v>318</v>
      </c>
      <c r="G7" s="162">
        <v>30362.94</v>
      </c>
      <c r="H7" s="165">
        <v>28374</v>
      </c>
      <c r="I7" s="166">
        <f aca="true" t="shared" si="0" ref="I7:K8">SUM(C7,F7)</f>
        <v>1331</v>
      </c>
      <c r="J7" s="167">
        <f t="shared" si="0"/>
        <v>46048.59</v>
      </c>
      <c r="K7" s="168">
        <f t="shared" si="0"/>
        <v>47952</v>
      </c>
      <c r="L7" s="164">
        <v>1118</v>
      </c>
      <c r="M7" s="162">
        <v>7044.14</v>
      </c>
      <c r="N7" s="165">
        <v>29066</v>
      </c>
      <c r="O7" s="161">
        <v>21017</v>
      </c>
      <c r="P7" s="162">
        <v>237867</v>
      </c>
      <c r="Q7" s="163">
        <v>617098</v>
      </c>
    </row>
    <row r="8" spans="1:17" ht="18" customHeight="1">
      <c r="A8" s="169"/>
      <c r="B8" s="160" t="s">
        <v>13</v>
      </c>
      <c r="C8" s="161">
        <v>3530</v>
      </c>
      <c r="D8" s="162">
        <v>234324.14</v>
      </c>
      <c r="E8" s="163">
        <v>139417</v>
      </c>
      <c r="F8" s="164">
        <v>1038</v>
      </c>
      <c r="G8" s="162">
        <v>206512</v>
      </c>
      <c r="H8" s="165">
        <v>181005</v>
      </c>
      <c r="I8" s="166">
        <f t="shared" si="0"/>
        <v>4568</v>
      </c>
      <c r="J8" s="167">
        <f t="shared" si="0"/>
        <v>440836.14</v>
      </c>
      <c r="K8" s="168">
        <f t="shared" si="0"/>
        <v>320422</v>
      </c>
      <c r="L8" s="164">
        <v>1518</v>
      </c>
      <c r="M8" s="162">
        <v>9476.32</v>
      </c>
      <c r="N8" s="165">
        <v>41785</v>
      </c>
      <c r="O8" s="161">
        <v>105561</v>
      </c>
      <c r="P8" s="162">
        <v>1754129</v>
      </c>
      <c r="Q8" s="163">
        <v>2495080</v>
      </c>
    </row>
    <row r="9" spans="1:17" ht="18" customHeight="1" thickBot="1">
      <c r="A9" s="170"/>
      <c r="B9" s="171" t="s">
        <v>4</v>
      </c>
      <c r="C9" s="172">
        <f aca="true" t="shared" si="1" ref="C9:Q9">SUM(C7:C8)</f>
        <v>4543</v>
      </c>
      <c r="D9" s="173">
        <f t="shared" si="1"/>
        <v>250009.79</v>
      </c>
      <c r="E9" s="174">
        <f t="shared" si="1"/>
        <v>158995</v>
      </c>
      <c r="F9" s="175">
        <f t="shared" si="1"/>
        <v>1356</v>
      </c>
      <c r="G9" s="173">
        <f t="shared" si="1"/>
        <v>236874.94</v>
      </c>
      <c r="H9" s="176">
        <f t="shared" si="1"/>
        <v>209379</v>
      </c>
      <c r="I9" s="172">
        <f t="shared" si="1"/>
        <v>5899</v>
      </c>
      <c r="J9" s="173">
        <f t="shared" si="1"/>
        <v>486884.73</v>
      </c>
      <c r="K9" s="174">
        <f t="shared" si="1"/>
        <v>368374</v>
      </c>
      <c r="L9" s="175">
        <f t="shared" si="1"/>
        <v>2636</v>
      </c>
      <c r="M9" s="173">
        <f t="shared" si="1"/>
        <v>16520.46</v>
      </c>
      <c r="N9" s="176">
        <f t="shared" si="1"/>
        <v>70851</v>
      </c>
      <c r="O9" s="172">
        <f t="shared" si="1"/>
        <v>126578</v>
      </c>
      <c r="P9" s="173">
        <f t="shared" si="1"/>
        <v>1991996</v>
      </c>
      <c r="Q9" s="174">
        <f t="shared" si="1"/>
        <v>3112178</v>
      </c>
    </row>
    <row r="10" spans="1:17" ht="18" customHeight="1">
      <c r="A10" s="159">
        <v>2541</v>
      </c>
      <c r="B10" s="160" t="s">
        <v>12</v>
      </c>
      <c r="C10" s="161">
        <v>775</v>
      </c>
      <c r="D10" s="162">
        <v>14598</v>
      </c>
      <c r="E10" s="163">
        <v>17528</v>
      </c>
      <c r="F10" s="164">
        <v>255</v>
      </c>
      <c r="G10" s="162">
        <v>19636.32</v>
      </c>
      <c r="H10" s="165">
        <v>22536</v>
      </c>
      <c r="I10" s="166">
        <f aca="true" t="shared" si="2" ref="I10:K12">SUM(C10,F10)</f>
        <v>1030</v>
      </c>
      <c r="J10" s="167">
        <f t="shared" si="2"/>
        <v>34234.32</v>
      </c>
      <c r="K10" s="168">
        <f t="shared" si="2"/>
        <v>40064</v>
      </c>
      <c r="L10" s="164">
        <v>1172</v>
      </c>
      <c r="M10" s="162">
        <v>7606.92</v>
      </c>
      <c r="N10" s="165">
        <v>34726</v>
      </c>
      <c r="O10" s="161">
        <v>21096</v>
      </c>
      <c r="P10" s="162">
        <v>248266.15</v>
      </c>
      <c r="Q10" s="163">
        <v>614616</v>
      </c>
    </row>
    <row r="11" spans="1:17" ht="18" customHeight="1">
      <c r="A11" s="169"/>
      <c r="B11" s="160" t="s">
        <v>13</v>
      </c>
      <c r="C11" s="161">
        <v>1938</v>
      </c>
      <c r="D11" s="162">
        <v>237126.37</v>
      </c>
      <c r="E11" s="163">
        <v>55479</v>
      </c>
      <c r="F11" s="164">
        <v>769</v>
      </c>
      <c r="G11" s="162">
        <v>235367</v>
      </c>
      <c r="H11" s="165">
        <v>126405</v>
      </c>
      <c r="I11" s="166">
        <f t="shared" si="2"/>
        <v>2707</v>
      </c>
      <c r="J11" s="167">
        <f t="shared" si="2"/>
        <v>472493.37</v>
      </c>
      <c r="K11" s="168">
        <f t="shared" si="2"/>
        <v>181884</v>
      </c>
      <c r="L11" s="164">
        <v>2629</v>
      </c>
      <c r="M11" s="162">
        <v>30863.31</v>
      </c>
      <c r="N11" s="165">
        <v>76889</v>
      </c>
      <c r="O11" s="161">
        <v>106268</v>
      </c>
      <c r="P11" s="162">
        <v>2095709.85</v>
      </c>
      <c r="Q11" s="163">
        <v>2537339</v>
      </c>
    </row>
    <row r="12" spans="1:17" ht="18" customHeight="1" thickBot="1">
      <c r="A12" s="170"/>
      <c r="B12" s="171" t="s">
        <v>4</v>
      </c>
      <c r="C12" s="172">
        <f aca="true" t="shared" si="3" ref="C12:H12">SUM(C10:C11)</f>
        <v>2713</v>
      </c>
      <c r="D12" s="173">
        <f t="shared" si="3"/>
        <v>251724.37</v>
      </c>
      <c r="E12" s="174">
        <f t="shared" si="3"/>
        <v>73007</v>
      </c>
      <c r="F12" s="175">
        <f t="shared" si="3"/>
        <v>1024</v>
      </c>
      <c r="G12" s="173">
        <f t="shared" si="3"/>
        <v>255003.32</v>
      </c>
      <c r="H12" s="176">
        <f t="shared" si="3"/>
        <v>148941</v>
      </c>
      <c r="I12" s="172">
        <f t="shared" si="2"/>
        <v>3737</v>
      </c>
      <c r="J12" s="173">
        <f t="shared" si="2"/>
        <v>506727.69</v>
      </c>
      <c r="K12" s="174">
        <f t="shared" si="2"/>
        <v>221948</v>
      </c>
      <c r="L12" s="175">
        <f aca="true" t="shared" si="4" ref="L12:Q12">SUM(L10:L11)</f>
        <v>3801</v>
      </c>
      <c r="M12" s="173">
        <f t="shared" si="4"/>
        <v>38470.23</v>
      </c>
      <c r="N12" s="176">
        <f t="shared" si="4"/>
        <v>111615</v>
      </c>
      <c r="O12" s="172">
        <f t="shared" si="4"/>
        <v>127364</v>
      </c>
      <c r="P12" s="173">
        <f t="shared" si="4"/>
        <v>2343976</v>
      </c>
      <c r="Q12" s="174">
        <f t="shared" si="4"/>
        <v>3151955</v>
      </c>
    </row>
    <row r="13" spans="1:17" ht="18" customHeight="1">
      <c r="A13" s="159">
        <v>2542</v>
      </c>
      <c r="B13" s="160" t="s">
        <v>12</v>
      </c>
      <c r="C13" s="161">
        <v>688</v>
      </c>
      <c r="D13" s="162">
        <v>20927</v>
      </c>
      <c r="E13" s="163">
        <v>14936</v>
      </c>
      <c r="F13" s="164">
        <v>216</v>
      </c>
      <c r="G13" s="162">
        <v>6569.85</v>
      </c>
      <c r="H13" s="165">
        <v>18637</v>
      </c>
      <c r="I13" s="166">
        <f aca="true" t="shared" si="5" ref="I13:K15">SUM(C13,F13)</f>
        <v>904</v>
      </c>
      <c r="J13" s="167">
        <f t="shared" si="5"/>
        <v>27496.85</v>
      </c>
      <c r="K13" s="168">
        <f t="shared" si="5"/>
        <v>33573</v>
      </c>
      <c r="L13" s="164">
        <v>717</v>
      </c>
      <c r="M13" s="162">
        <v>4043.63</v>
      </c>
      <c r="N13" s="165">
        <v>19779</v>
      </c>
      <c r="O13" s="161">
        <v>21164</v>
      </c>
      <c r="P13" s="162">
        <v>266253</v>
      </c>
      <c r="Q13" s="163">
        <v>615329</v>
      </c>
    </row>
    <row r="14" spans="1:17" ht="18" customHeight="1">
      <c r="A14" s="169"/>
      <c r="B14" s="160" t="s">
        <v>13</v>
      </c>
      <c r="C14" s="161">
        <v>1542</v>
      </c>
      <c r="D14" s="162">
        <v>30569.25</v>
      </c>
      <c r="E14" s="163">
        <v>39587</v>
      </c>
      <c r="F14" s="164">
        <v>654</v>
      </c>
      <c r="G14" s="162">
        <v>68628</v>
      </c>
      <c r="H14" s="165">
        <v>90584</v>
      </c>
      <c r="I14" s="166">
        <f t="shared" si="5"/>
        <v>2196</v>
      </c>
      <c r="J14" s="167">
        <f t="shared" si="5"/>
        <v>99197.25</v>
      </c>
      <c r="K14" s="168">
        <f t="shared" si="5"/>
        <v>130171</v>
      </c>
      <c r="L14" s="164">
        <v>1365</v>
      </c>
      <c r="M14" s="162">
        <v>11585.47</v>
      </c>
      <c r="N14" s="165">
        <v>33456</v>
      </c>
      <c r="O14" s="161">
        <v>107186</v>
      </c>
      <c r="P14" s="162">
        <v>2175834</v>
      </c>
      <c r="Q14" s="163">
        <v>2568689</v>
      </c>
    </row>
    <row r="15" spans="1:17" ht="18" customHeight="1" thickBot="1">
      <c r="A15" s="170"/>
      <c r="B15" s="171" t="s">
        <v>4</v>
      </c>
      <c r="C15" s="172">
        <f aca="true" t="shared" si="6" ref="C15:H15">SUM(C13:C14)</f>
        <v>2230</v>
      </c>
      <c r="D15" s="173">
        <f t="shared" si="6"/>
        <v>51496.25</v>
      </c>
      <c r="E15" s="174">
        <f t="shared" si="6"/>
        <v>54523</v>
      </c>
      <c r="F15" s="175">
        <f t="shared" si="6"/>
        <v>870</v>
      </c>
      <c r="G15" s="173">
        <f t="shared" si="6"/>
        <v>75197.85</v>
      </c>
      <c r="H15" s="176">
        <f t="shared" si="6"/>
        <v>109221</v>
      </c>
      <c r="I15" s="172">
        <f t="shared" si="5"/>
        <v>3100</v>
      </c>
      <c r="J15" s="173">
        <f t="shared" si="5"/>
        <v>126694.1</v>
      </c>
      <c r="K15" s="174">
        <f t="shared" si="5"/>
        <v>163744</v>
      </c>
      <c r="L15" s="175">
        <f aca="true" t="shared" si="7" ref="L15:Q15">SUM(L13:L14)</f>
        <v>2082</v>
      </c>
      <c r="M15" s="173">
        <f t="shared" si="7"/>
        <v>15629.099999999999</v>
      </c>
      <c r="N15" s="176">
        <f t="shared" si="7"/>
        <v>53235</v>
      </c>
      <c r="O15" s="172">
        <f t="shared" si="7"/>
        <v>128350</v>
      </c>
      <c r="P15" s="173">
        <f t="shared" si="7"/>
        <v>2442087</v>
      </c>
      <c r="Q15" s="174">
        <f t="shared" si="7"/>
        <v>3184018</v>
      </c>
    </row>
    <row r="16" spans="1:17" ht="18" customHeight="1">
      <c r="A16" s="159">
        <v>2543</v>
      </c>
      <c r="B16" s="160" t="s">
        <v>12</v>
      </c>
      <c r="C16" s="161">
        <v>969</v>
      </c>
      <c r="D16" s="162">
        <v>8641.63</v>
      </c>
      <c r="E16" s="163">
        <v>19045</v>
      </c>
      <c r="F16" s="164">
        <v>148</v>
      </c>
      <c r="G16" s="162">
        <v>7749.32</v>
      </c>
      <c r="H16" s="165">
        <v>14716</v>
      </c>
      <c r="I16" s="166">
        <f aca="true" t="shared" si="8" ref="I16:K18">SUM(C16,F16)</f>
        <v>1117</v>
      </c>
      <c r="J16" s="167">
        <f t="shared" si="8"/>
        <v>16390.949999999997</v>
      </c>
      <c r="K16" s="168">
        <f t="shared" si="8"/>
        <v>33761</v>
      </c>
      <c r="L16" s="164">
        <v>1249</v>
      </c>
      <c r="M16" s="162">
        <v>8125.65</v>
      </c>
      <c r="N16" s="165">
        <v>28418</v>
      </c>
      <c r="O16" s="161">
        <v>20910</v>
      </c>
      <c r="P16" s="162">
        <v>261257.59</v>
      </c>
      <c r="Q16" s="163">
        <v>605227</v>
      </c>
    </row>
    <row r="17" spans="1:17" ht="18" customHeight="1">
      <c r="A17" s="169"/>
      <c r="B17" s="160" t="s">
        <v>13</v>
      </c>
      <c r="C17" s="161">
        <v>2018</v>
      </c>
      <c r="D17" s="162">
        <v>79250.16</v>
      </c>
      <c r="E17" s="163">
        <v>93286</v>
      </c>
      <c r="F17" s="164">
        <v>600</v>
      </c>
      <c r="G17" s="162">
        <v>86990</v>
      </c>
      <c r="H17" s="165">
        <v>107014</v>
      </c>
      <c r="I17" s="166">
        <f t="shared" si="8"/>
        <v>2618</v>
      </c>
      <c r="J17" s="167">
        <f t="shared" si="8"/>
        <v>166240.16</v>
      </c>
      <c r="K17" s="168">
        <f t="shared" si="8"/>
        <v>200300</v>
      </c>
      <c r="L17" s="164">
        <v>1466</v>
      </c>
      <c r="M17" s="162">
        <v>20988.97</v>
      </c>
      <c r="N17" s="165">
        <v>36257</v>
      </c>
      <c r="O17" s="161">
        <v>104539</v>
      </c>
      <c r="P17" s="162">
        <v>2270006.41</v>
      </c>
      <c r="Q17" s="163">
        <v>2641021</v>
      </c>
    </row>
    <row r="18" spans="1:17" ht="18" customHeight="1" thickBot="1">
      <c r="A18" s="170"/>
      <c r="B18" s="171" t="s">
        <v>4</v>
      </c>
      <c r="C18" s="172">
        <f aca="true" t="shared" si="9" ref="C18:H18">SUM(C16:C17)</f>
        <v>2987</v>
      </c>
      <c r="D18" s="173">
        <f t="shared" si="9"/>
        <v>87891.79000000001</v>
      </c>
      <c r="E18" s="174">
        <f t="shared" si="9"/>
        <v>112331</v>
      </c>
      <c r="F18" s="175">
        <f t="shared" si="9"/>
        <v>748</v>
      </c>
      <c r="G18" s="173">
        <f t="shared" si="9"/>
        <v>94739.32</v>
      </c>
      <c r="H18" s="176">
        <f t="shared" si="9"/>
        <v>121730</v>
      </c>
      <c r="I18" s="172">
        <f t="shared" si="8"/>
        <v>3735</v>
      </c>
      <c r="J18" s="173">
        <f t="shared" si="8"/>
        <v>182631.11000000002</v>
      </c>
      <c r="K18" s="174">
        <f t="shared" si="8"/>
        <v>234061</v>
      </c>
      <c r="L18" s="175">
        <f aca="true" t="shared" si="10" ref="L18:Q18">SUM(L16:L17)</f>
        <v>2715</v>
      </c>
      <c r="M18" s="173">
        <f t="shared" si="10"/>
        <v>29114.620000000003</v>
      </c>
      <c r="N18" s="176">
        <f t="shared" si="10"/>
        <v>64675</v>
      </c>
      <c r="O18" s="172">
        <f t="shared" si="10"/>
        <v>125449</v>
      </c>
      <c r="P18" s="173">
        <f t="shared" si="10"/>
        <v>2531264</v>
      </c>
      <c r="Q18" s="174">
        <f t="shared" si="10"/>
        <v>3246248</v>
      </c>
    </row>
    <row r="19" spans="1:17" ht="18" customHeight="1">
      <c r="A19" s="159">
        <v>2544</v>
      </c>
      <c r="B19" s="160" t="s">
        <v>12</v>
      </c>
      <c r="C19" s="161">
        <v>726</v>
      </c>
      <c r="D19" s="162">
        <v>15838.5</v>
      </c>
      <c r="E19" s="163">
        <v>17065</v>
      </c>
      <c r="F19" s="164">
        <v>150</v>
      </c>
      <c r="G19" s="162">
        <v>4406.32</v>
      </c>
      <c r="H19" s="165">
        <v>11727</v>
      </c>
      <c r="I19" s="166">
        <f aca="true" t="shared" si="11" ref="I19:K20">SUM(C19,F19)</f>
        <v>876</v>
      </c>
      <c r="J19" s="167">
        <f t="shared" si="11"/>
        <v>20244.82</v>
      </c>
      <c r="K19" s="168">
        <f t="shared" si="11"/>
        <v>28792</v>
      </c>
      <c r="L19" s="164">
        <v>1340</v>
      </c>
      <c r="M19" s="162">
        <v>6303.07</v>
      </c>
      <c r="N19" s="165">
        <v>29795</v>
      </c>
      <c r="O19" s="161">
        <v>20273</v>
      </c>
      <c r="P19" s="162">
        <v>271710.64</v>
      </c>
      <c r="Q19" s="163">
        <v>596710</v>
      </c>
    </row>
    <row r="20" spans="1:17" ht="18" customHeight="1">
      <c r="A20" s="169"/>
      <c r="B20" s="160" t="s">
        <v>13</v>
      </c>
      <c r="C20" s="161">
        <v>2292</v>
      </c>
      <c r="D20" s="162">
        <v>90607.51</v>
      </c>
      <c r="E20" s="163">
        <v>70514</v>
      </c>
      <c r="F20" s="164">
        <v>725</v>
      </c>
      <c r="G20" s="162">
        <v>94955</v>
      </c>
      <c r="H20" s="165">
        <v>114856</v>
      </c>
      <c r="I20" s="166">
        <f t="shared" si="11"/>
        <v>3017</v>
      </c>
      <c r="J20" s="167">
        <f t="shared" si="11"/>
        <v>185562.51</v>
      </c>
      <c r="K20" s="168">
        <f t="shared" si="11"/>
        <v>185370</v>
      </c>
      <c r="L20" s="164">
        <v>3139</v>
      </c>
      <c r="M20" s="162">
        <v>46940.11</v>
      </c>
      <c r="N20" s="165">
        <v>51786</v>
      </c>
      <c r="O20" s="161">
        <v>103806</v>
      </c>
      <c r="P20" s="162">
        <v>2350842.16</v>
      </c>
      <c r="Q20" s="163">
        <v>2710003</v>
      </c>
    </row>
    <row r="21" spans="1:17" ht="18" customHeight="1" thickBot="1">
      <c r="A21" s="170"/>
      <c r="B21" s="171" t="s">
        <v>4</v>
      </c>
      <c r="C21" s="172">
        <f aca="true" t="shared" si="12" ref="C21:Q21">SUM(C19:C20)</f>
        <v>3018</v>
      </c>
      <c r="D21" s="173">
        <f t="shared" si="12"/>
        <v>106446.01</v>
      </c>
      <c r="E21" s="174">
        <f t="shared" si="12"/>
        <v>87579</v>
      </c>
      <c r="F21" s="175">
        <f t="shared" si="12"/>
        <v>875</v>
      </c>
      <c r="G21" s="173">
        <f t="shared" si="12"/>
        <v>99361.32</v>
      </c>
      <c r="H21" s="176">
        <f t="shared" si="12"/>
        <v>126583</v>
      </c>
      <c r="I21" s="172">
        <f t="shared" si="12"/>
        <v>3893</v>
      </c>
      <c r="J21" s="173">
        <f t="shared" si="12"/>
        <v>205807.33000000002</v>
      </c>
      <c r="K21" s="174">
        <f t="shared" si="12"/>
        <v>214162</v>
      </c>
      <c r="L21" s="175">
        <f t="shared" si="12"/>
        <v>4479</v>
      </c>
      <c r="M21" s="173">
        <f t="shared" si="12"/>
        <v>53243.18</v>
      </c>
      <c r="N21" s="176">
        <f t="shared" si="12"/>
        <v>81581</v>
      </c>
      <c r="O21" s="172">
        <f t="shared" si="12"/>
        <v>124079</v>
      </c>
      <c r="P21" s="173">
        <f t="shared" si="12"/>
        <v>2622552.8000000003</v>
      </c>
      <c r="Q21" s="174">
        <f t="shared" si="12"/>
        <v>3306713</v>
      </c>
    </row>
    <row r="22" spans="1:17" ht="18" customHeight="1">
      <c r="A22" s="159">
        <v>2545</v>
      </c>
      <c r="B22" s="160" t="s">
        <v>12</v>
      </c>
      <c r="C22" s="161">
        <v>637</v>
      </c>
      <c r="D22" s="162">
        <v>16471.96</v>
      </c>
      <c r="E22" s="163">
        <v>13239</v>
      </c>
      <c r="F22" s="164">
        <v>210</v>
      </c>
      <c r="G22" s="162">
        <v>12709.47</v>
      </c>
      <c r="H22" s="165">
        <v>17701</v>
      </c>
      <c r="I22" s="166">
        <f aca="true" t="shared" si="13" ref="I22:K23">SUM(C22,F22)</f>
        <v>847</v>
      </c>
      <c r="J22" s="177">
        <f t="shared" si="13"/>
        <v>29181.43</v>
      </c>
      <c r="K22" s="178">
        <f t="shared" si="13"/>
        <v>30940</v>
      </c>
      <c r="L22" s="161">
        <v>651</v>
      </c>
      <c r="M22" s="179">
        <v>7409.62</v>
      </c>
      <c r="N22" s="180">
        <v>18768</v>
      </c>
      <c r="O22" s="161">
        <v>20195</v>
      </c>
      <c r="P22" s="162">
        <v>277140.5</v>
      </c>
      <c r="Q22" s="163">
        <v>576216</v>
      </c>
    </row>
    <row r="23" spans="1:17" ht="18" customHeight="1">
      <c r="A23" s="169"/>
      <c r="B23" s="160" t="s">
        <v>13</v>
      </c>
      <c r="C23" s="161">
        <v>2637</v>
      </c>
      <c r="D23" s="162">
        <v>123015.87</v>
      </c>
      <c r="E23" s="163">
        <v>110139</v>
      </c>
      <c r="F23" s="164">
        <v>693</v>
      </c>
      <c r="G23" s="162">
        <v>127481.5</v>
      </c>
      <c r="H23" s="165">
        <v>101640</v>
      </c>
      <c r="I23" s="166">
        <f t="shared" si="13"/>
        <v>3330</v>
      </c>
      <c r="J23" s="177">
        <f t="shared" si="13"/>
        <v>250497.37</v>
      </c>
      <c r="K23" s="178">
        <f t="shared" si="13"/>
        <v>211779</v>
      </c>
      <c r="L23" s="164">
        <v>4402</v>
      </c>
      <c r="M23" s="162">
        <v>36943.03</v>
      </c>
      <c r="N23" s="165">
        <v>88697</v>
      </c>
      <c r="O23" s="161">
        <v>106482</v>
      </c>
      <c r="P23" s="162">
        <v>2358311.86</v>
      </c>
      <c r="Q23" s="163">
        <f>2753860-29996</f>
        <v>2723864</v>
      </c>
    </row>
    <row r="24" spans="1:17" ht="18" customHeight="1" thickBot="1">
      <c r="A24" s="170"/>
      <c r="B24" s="171" t="s">
        <v>4</v>
      </c>
      <c r="C24" s="172">
        <f aca="true" t="shared" si="14" ref="C24:Q24">SUM(C22:C23)</f>
        <v>3274</v>
      </c>
      <c r="D24" s="173">
        <f t="shared" si="14"/>
        <v>139487.83</v>
      </c>
      <c r="E24" s="174">
        <f t="shared" si="14"/>
        <v>123378</v>
      </c>
      <c r="F24" s="175">
        <f t="shared" si="14"/>
        <v>903</v>
      </c>
      <c r="G24" s="173">
        <f t="shared" si="14"/>
        <v>140190.97</v>
      </c>
      <c r="H24" s="176">
        <f t="shared" si="14"/>
        <v>119341</v>
      </c>
      <c r="I24" s="172">
        <f t="shared" si="14"/>
        <v>4177</v>
      </c>
      <c r="J24" s="173">
        <f t="shared" si="14"/>
        <v>279678.8</v>
      </c>
      <c r="K24" s="174">
        <f t="shared" si="14"/>
        <v>242719</v>
      </c>
      <c r="L24" s="175">
        <f t="shared" si="14"/>
        <v>5053</v>
      </c>
      <c r="M24" s="173">
        <f t="shared" si="14"/>
        <v>44352.65</v>
      </c>
      <c r="N24" s="176">
        <f t="shared" si="14"/>
        <v>107465</v>
      </c>
      <c r="O24" s="181">
        <f t="shared" si="14"/>
        <v>126677</v>
      </c>
      <c r="P24" s="182">
        <f t="shared" si="14"/>
        <v>2635452.36</v>
      </c>
      <c r="Q24" s="183">
        <f t="shared" si="14"/>
        <v>3300080</v>
      </c>
    </row>
    <row r="25" spans="1:17" ht="18" customHeight="1">
      <c r="A25" s="191">
        <v>2546</v>
      </c>
      <c r="B25" s="192" t="s">
        <v>12</v>
      </c>
      <c r="C25" s="205">
        <v>324</v>
      </c>
      <c r="D25" s="194">
        <v>3780.45</v>
      </c>
      <c r="E25" s="195">
        <v>10152</v>
      </c>
      <c r="F25" s="201">
        <v>138</v>
      </c>
      <c r="G25" s="194">
        <v>7597.01</v>
      </c>
      <c r="H25" s="206">
        <v>16924</v>
      </c>
      <c r="I25" s="193">
        <f aca="true" t="shared" si="15" ref="I25:K26">SUM(C25,F25)</f>
        <v>462</v>
      </c>
      <c r="J25" s="199">
        <f t="shared" si="15"/>
        <v>11377.46</v>
      </c>
      <c r="K25" s="200">
        <f t="shared" si="15"/>
        <v>27076</v>
      </c>
      <c r="L25" s="201">
        <v>669</v>
      </c>
      <c r="M25" s="199">
        <v>23425.81</v>
      </c>
      <c r="N25" s="200">
        <v>16138</v>
      </c>
      <c r="O25" s="193">
        <v>19899</v>
      </c>
      <c r="P25" s="194">
        <v>263392.89</v>
      </c>
      <c r="Q25" s="195">
        <v>576294</v>
      </c>
    </row>
    <row r="26" spans="1:17" ht="18" customHeight="1">
      <c r="A26" s="169"/>
      <c r="B26" s="160" t="s">
        <v>13</v>
      </c>
      <c r="C26" s="184">
        <v>3899</v>
      </c>
      <c r="D26" s="185">
        <v>170800.01</v>
      </c>
      <c r="E26" s="186">
        <v>115421</v>
      </c>
      <c r="F26" s="187">
        <v>609</v>
      </c>
      <c r="G26" s="185">
        <v>98601.28</v>
      </c>
      <c r="H26" s="188">
        <v>99611</v>
      </c>
      <c r="I26" s="184">
        <f t="shared" si="15"/>
        <v>4508</v>
      </c>
      <c r="J26" s="189">
        <f t="shared" si="15"/>
        <v>269401.29000000004</v>
      </c>
      <c r="K26" s="190">
        <f t="shared" si="15"/>
        <v>215032</v>
      </c>
      <c r="L26" s="187">
        <v>3306</v>
      </c>
      <c r="M26" s="185">
        <v>53722.4</v>
      </c>
      <c r="N26" s="188">
        <v>70147</v>
      </c>
      <c r="O26" s="184">
        <v>98277</v>
      </c>
      <c r="P26" s="185">
        <v>2444628.58</v>
      </c>
      <c r="Q26" s="186">
        <v>2610194</v>
      </c>
    </row>
    <row r="27" spans="1:17" ht="18" customHeight="1" thickBot="1">
      <c r="A27" s="170"/>
      <c r="B27" s="171" t="s">
        <v>4</v>
      </c>
      <c r="C27" s="172">
        <f aca="true" t="shared" si="16" ref="C27:Q27">SUM(C25:C26)</f>
        <v>4223</v>
      </c>
      <c r="D27" s="173">
        <f t="shared" si="16"/>
        <v>174580.46000000002</v>
      </c>
      <c r="E27" s="174">
        <f t="shared" si="16"/>
        <v>125573</v>
      </c>
      <c r="F27" s="175">
        <f t="shared" si="16"/>
        <v>747</v>
      </c>
      <c r="G27" s="173">
        <f t="shared" si="16"/>
        <v>106198.29</v>
      </c>
      <c r="H27" s="176">
        <f t="shared" si="16"/>
        <v>116535</v>
      </c>
      <c r="I27" s="172">
        <f t="shared" si="16"/>
        <v>4970</v>
      </c>
      <c r="J27" s="182">
        <f t="shared" si="16"/>
        <v>280778.75000000006</v>
      </c>
      <c r="K27" s="183">
        <f t="shared" si="16"/>
        <v>242108</v>
      </c>
      <c r="L27" s="175">
        <f t="shared" si="16"/>
        <v>3975</v>
      </c>
      <c r="M27" s="173">
        <f t="shared" si="16"/>
        <v>77148.21</v>
      </c>
      <c r="N27" s="176">
        <f t="shared" si="16"/>
        <v>86285</v>
      </c>
      <c r="O27" s="181">
        <f t="shared" si="16"/>
        <v>118176</v>
      </c>
      <c r="P27" s="182">
        <f t="shared" si="16"/>
        <v>2708021.47</v>
      </c>
      <c r="Q27" s="183">
        <f t="shared" si="16"/>
        <v>3186488</v>
      </c>
    </row>
    <row r="28" spans="1:17" ht="18" customHeight="1">
      <c r="A28" s="191">
        <v>2547</v>
      </c>
      <c r="B28" s="192" t="s">
        <v>12</v>
      </c>
      <c r="C28" s="193">
        <v>400</v>
      </c>
      <c r="D28" s="194">
        <v>10236.765</v>
      </c>
      <c r="E28" s="195">
        <v>12528</v>
      </c>
      <c r="F28" s="196">
        <v>202</v>
      </c>
      <c r="G28" s="197">
        <v>9461.9949</v>
      </c>
      <c r="H28" s="198">
        <v>19223</v>
      </c>
      <c r="I28" s="193">
        <f aca="true" t="shared" si="17" ref="I28:K29">SUM(C28,F28)</f>
        <v>602</v>
      </c>
      <c r="J28" s="199">
        <f t="shared" si="17"/>
        <v>19698.759899999997</v>
      </c>
      <c r="K28" s="200">
        <f t="shared" si="17"/>
        <v>31751</v>
      </c>
      <c r="L28" s="201">
        <v>903</v>
      </c>
      <c r="M28" s="199">
        <v>16388.581</v>
      </c>
      <c r="N28" s="200">
        <v>28029</v>
      </c>
      <c r="O28" s="193">
        <v>19396</v>
      </c>
      <c r="P28" s="194">
        <v>277157.7051</v>
      </c>
      <c r="Q28" s="195">
        <v>565979</v>
      </c>
    </row>
    <row r="29" spans="1:17" ht="18" customHeight="1">
      <c r="A29" s="169"/>
      <c r="B29" s="160" t="s">
        <v>13</v>
      </c>
      <c r="C29" s="184">
        <v>5185</v>
      </c>
      <c r="D29" s="185">
        <v>147375.60673</v>
      </c>
      <c r="E29" s="186">
        <v>165748</v>
      </c>
      <c r="F29" s="184">
        <v>656</v>
      </c>
      <c r="G29" s="185">
        <v>187960.25031</v>
      </c>
      <c r="H29" s="186">
        <v>129553</v>
      </c>
      <c r="I29" s="184">
        <f t="shared" si="17"/>
        <v>5841</v>
      </c>
      <c r="J29" s="189">
        <f t="shared" si="17"/>
        <v>335335.85704000003</v>
      </c>
      <c r="K29" s="190">
        <f t="shared" si="17"/>
        <v>295301</v>
      </c>
      <c r="L29" s="187">
        <v>17856</v>
      </c>
      <c r="M29" s="185">
        <v>385248.85863</v>
      </c>
      <c r="N29" s="188">
        <v>481425</v>
      </c>
      <c r="O29" s="202">
        <v>100749</v>
      </c>
      <c r="P29" s="203">
        <v>3364247.329078</v>
      </c>
      <c r="Q29" s="204">
        <v>2793366</v>
      </c>
    </row>
    <row r="30" spans="1:17" ht="18" customHeight="1" thickBot="1">
      <c r="A30" s="170"/>
      <c r="B30" s="171" t="s">
        <v>4</v>
      </c>
      <c r="C30" s="172">
        <f aca="true" t="shared" si="18" ref="C30:Q30">SUM(C28:C29)</f>
        <v>5585</v>
      </c>
      <c r="D30" s="173">
        <f t="shared" si="18"/>
        <v>157612.37173</v>
      </c>
      <c r="E30" s="174">
        <f t="shared" si="18"/>
        <v>178276</v>
      </c>
      <c r="F30" s="175">
        <f t="shared" si="18"/>
        <v>858</v>
      </c>
      <c r="G30" s="173">
        <f t="shared" si="18"/>
        <v>197422.24521</v>
      </c>
      <c r="H30" s="176">
        <f t="shared" si="18"/>
        <v>148776</v>
      </c>
      <c r="I30" s="172">
        <f t="shared" si="18"/>
        <v>6443</v>
      </c>
      <c r="J30" s="182">
        <f t="shared" si="18"/>
        <v>355034.61694000004</v>
      </c>
      <c r="K30" s="183">
        <f t="shared" si="18"/>
        <v>327052</v>
      </c>
      <c r="L30" s="175">
        <f t="shared" si="18"/>
        <v>18759</v>
      </c>
      <c r="M30" s="173">
        <f t="shared" si="18"/>
        <v>401637.43963</v>
      </c>
      <c r="N30" s="176">
        <f t="shared" si="18"/>
        <v>509454</v>
      </c>
      <c r="O30" s="181">
        <f t="shared" si="18"/>
        <v>120145</v>
      </c>
      <c r="P30" s="182">
        <f t="shared" si="18"/>
        <v>3641405.034178</v>
      </c>
      <c r="Q30" s="183">
        <f t="shared" si="18"/>
        <v>3359345</v>
      </c>
    </row>
    <row r="31" spans="1:17" ht="18" customHeight="1">
      <c r="A31" s="191">
        <v>2548</v>
      </c>
      <c r="B31" s="192" t="s">
        <v>12</v>
      </c>
      <c r="C31" s="219">
        <v>365</v>
      </c>
      <c r="D31" s="220">
        <v>8009.166139999999</v>
      </c>
      <c r="E31" s="221">
        <v>10967</v>
      </c>
      <c r="F31" s="225">
        <v>143</v>
      </c>
      <c r="G31" s="226">
        <v>4954.9892</v>
      </c>
      <c r="H31" s="227">
        <v>7693</v>
      </c>
      <c r="I31" s="184">
        <f aca="true" t="shared" si="19" ref="I31:K32">SUM(C31,F31)</f>
        <v>508</v>
      </c>
      <c r="J31" s="189">
        <f t="shared" si="19"/>
        <v>12964.15534</v>
      </c>
      <c r="K31" s="190">
        <f t="shared" si="19"/>
        <v>18660</v>
      </c>
      <c r="L31" s="225">
        <v>572</v>
      </c>
      <c r="M31" s="226">
        <v>5977.0616</v>
      </c>
      <c r="N31" s="227">
        <v>14248</v>
      </c>
      <c r="O31" s="193">
        <v>19306</v>
      </c>
      <c r="P31" s="194">
        <v>283587.3211</v>
      </c>
      <c r="Q31" s="195">
        <v>565242</v>
      </c>
    </row>
    <row r="32" spans="1:17" ht="18" customHeight="1">
      <c r="A32" s="169"/>
      <c r="B32" s="160" t="s">
        <v>13</v>
      </c>
      <c r="C32" s="222">
        <v>5790</v>
      </c>
      <c r="D32" s="223">
        <v>237466.79324099998</v>
      </c>
      <c r="E32" s="224">
        <v>148652</v>
      </c>
      <c r="F32" s="184">
        <v>910</v>
      </c>
      <c r="G32" s="189">
        <v>151366.26179499997</v>
      </c>
      <c r="H32" s="190">
        <v>139055</v>
      </c>
      <c r="I32" s="184">
        <f t="shared" si="19"/>
        <v>6700</v>
      </c>
      <c r="J32" s="189">
        <f t="shared" si="19"/>
        <v>388833.055036</v>
      </c>
      <c r="K32" s="190">
        <f t="shared" si="19"/>
        <v>287707</v>
      </c>
      <c r="L32" s="184">
        <v>2550</v>
      </c>
      <c r="M32" s="189">
        <v>36355.091474000015</v>
      </c>
      <c r="N32" s="190">
        <v>70655</v>
      </c>
      <c r="O32" s="184">
        <v>103006</v>
      </c>
      <c r="P32" s="185">
        <v>3762394.756216001</v>
      </c>
      <c r="Q32" s="186">
        <v>2976904</v>
      </c>
    </row>
    <row r="33" spans="1:17" ht="18" customHeight="1" thickBot="1">
      <c r="A33" s="170"/>
      <c r="B33" s="171" t="s">
        <v>4</v>
      </c>
      <c r="C33" s="172">
        <f aca="true" t="shared" si="20" ref="C33:Q33">SUM(C31:C32)</f>
        <v>6155</v>
      </c>
      <c r="D33" s="182">
        <f t="shared" si="20"/>
        <v>245475.95938099996</v>
      </c>
      <c r="E33" s="183">
        <f t="shared" si="20"/>
        <v>159619</v>
      </c>
      <c r="F33" s="175">
        <f t="shared" si="20"/>
        <v>1053</v>
      </c>
      <c r="G33" s="173">
        <f t="shared" si="20"/>
        <v>156321.25099499998</v>
      </c>
      <c r="H33" s="176">
        <f t="shared" si="20"/>
        <v>146748</v>
      </c>
      <c r="I33" s="172">
        <f t="shared" si="20"/>
        <v>7208</v>
      </c>
      <c r="J33" s="182">
        <f t="shared" si="20"/>
        <v>401797.210376</v>
      </c>
      <c r="K33" s="183">
        <f t="shared" si="20"/>
        <v>306367</v>
      </c>
      <c r="L33" s="175">
        <f t="shared" si="20"/>
        <v>3122</v>
      </c>
      <c r="M33" s="173">
        <f t="shared" si="20"/>
        <v>42332.153074000016</v>
      </c>
      <c r="N33" s="176">
        <f t="shared" si="20"/>
        <v>84903</v>
      </c>
      <c r="O33" s="172">
        <f t="shared" si="20"/>
        <v>122312</v>
      </c>
      <c r="P33" s="173">
        <f t="shared" si="20"/>
        <v>4045982.077316001</v>
      </c>
      <c r="Q33" s="174">
        <f t="shared" si="20"/>
        <v>3542146</v>
      </c>
    </row>
    <row r="34" ht="9" customHeight="1"/>
    <row r="35" spans="1:17" ht="21.75">
      <c r="A35" s="23" t="s">
        <v>28</v>
      </c>
      <c r="N35" s="51"/>
      <c r="O35" s="47"/>
      <c r="P35" s="48"/>
      <c r="Q35" s="47"/>
    </row>
    <row r="37" spans="3:5" ht="24">
      <c r="C37" s="217"/>
      <c r="D37" s="218"/>
      <c r="E37" s="217"/>
    </row>
    <row r="38" spans="3:5" ht="24">
      <c r="C38" s="215"/>
      <c r="D38" s="216"/>
      <c r="E38" s="215"/>
    </row>
  </sheetData>
  <sheetProtection/>
  <mergeCells count="8">
    <mergeCell ref="O4:Q4"/>
    <mergeCell ref="A1:Q1"/>
    <mergeCell ref="I4:K4"/>
    <mergeCell ref="A4:B6"/>
    <mergeCell ref="L4:N4"/>
    <mergeCell ref="F4:H4"/>
    <mergeCell ref="C4:E4"/>
    <mergeCell ref="A2:Q2"/>
  </mergeCells>
  <printOptions horizontalCentered="1"/>
  <pageMargins left="0.1968503937007874" right="0.1968503937007874" top="0.35433070866141736" bottom="0.1968503937007874" header="0.1968503937007874" footer="0.196850393700787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Q2"/>
    </sheetView>
  </sheetViews>
  <sheetFormatPr defaultColWidth="9.140625" defaultRowHeight="21.75"/>
  <cols>
    <col min="1" max="1" width="5.421875" style="229" bestFit="1" customWidth="1"/>
    <col min="2" max="2" width="9.28125" style="229" customWidth="1"/>
    <col min="3" max="3" width="8.00390625" style="228" customWidth="1"/>
    <col min="4" max="4" width="12.28125" style="228" customWidth="1"/>
    <col min="5" max="5" width="8.7109375" style="228" customWidth="1"/>
    <col min="6" max="6" width="8.00390625" style="228" customWidth="1"/>
    <col min="7" max="7" width="12.28125" style="228" customWidth="1"/>
    <col min="8" max="9" width="8.7109375" style="228" customWidth="1"/>
    <col min="10" max="10" width="12.28125" style="228" customWidth="1"/>
    <col min="11" max="11" width="8.7109375" style="228" customWidth="1"/>
    <col min="12" max="12" width="8.00390625" style="228" customWidth="1"/>
    <col min="13" max="13" width="12.28125" style="228" customWidth="1"/>
    <col min="14" max="14" width="8.7109375" style="228" customWidth="1"/>
    <col min="15" max="15" width="8.00390625" style="228" customWidth="1"/>
    <col min="16" max="16" width="12.28125" style="228" customWidth="1"/>
    <col min="17" max="17" width="8.7109375" style="228" customWidth="1"/>
    <col min="18" max="19" width="11.00390625" style="228" bestFit="1" customWidth="1"/>
    <col min="20" max="21" width="12.421875" style="228" bestFit="1" customWidth="1"/>
    <col min="22" max="16384" width="9.140625" style="228" customWidth="1"/>
  </cols>
  <sheetData>
    <row r="1" spans="1:17" ht="21.75" customHeight="1">
      <c r="A1" s="322" t="s">
        <v>36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21.75" customHeight="1">
      <c r="A2" s="322" t="s">
        <v>16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ht="4.5" customHeight="1" thickBot="1"/>
    <row r="4" spans="1:17" ht="24.75" customHeight="1">
      <c r="A4" s="323" t="s">
        <v>17</v>
      </c>
      <c r="B4" s="324"/>
      <c r="C4" s="327" t="s">
        <v>10</v>
      </c>
      <c r="D4" s="327"/>
      <c r="E4" s="327"/>
      <c r="F4" s="327" t="s">
        <v>6</v>
      </c>
      <c r="G4" s="327"/>
      <c r="H4" s="327"/>
      <c r="I4" s="328" t="s">
        <v>11</v>
      </c>
      <c r="J4" s="328"/>
      <c r="K4" s="328"/>
      <c r="L4" s="327" t="s">
        <v>7</v>
      </c>
      <c r="M4" s="327"/>
      <c r="N4" s="327"/>
      <c r="O4" s="327" t="s">
        <v>18</v>
      </c>
      <c r="P4" s="327"/>
      <c r="Q4" s="329"/>
    </row>
    <row r="5" spans="1:17" ht="18.75">
      <c r="A5" s="325"/>
      <c r="B5" s="326"/>
      <c r="C5" s="262" t="s">
        <v>8</v>
      </c>
      <c r="D5" s="262" t="s">
        <v>0</v>
      </c>
      <c r="E5" s="262" t="s">
        <v>2</v>
      </c>
      <c r="F5" s="262" t="s">
        <v>8</v>
      </c>
      <c r="G5" s="262" t="s">
        <v>0</v>
      </c>
      <c r="H5" s="262" t="s">
        <v>2</v>
      </c>
      <c r="I5" s="262" t="s">
        <v>8</v>
      </c>
      <c r="J5" s="262" t="s">
        <v>0</v>
      </c>
      <c r="K5" s="262" t="s">
        <v>2</v>
      </c>
      <c r="L5" s="262" t="s">
        <v>8</v>
      </c>
      <c r="M5" s="262" t="s">
        <v>0</v>
      </c>
      <c r="N5" s="262" t="s">
        <v>2</v>
      </c>
      <c r="O5" s="262" t="s">
        <v>8</v>
      </c>
      <c r="P5" s="262" t="s">
        <v>0</v>
      </c>
      <c r="Q5" s="263" t="s">
        <v>2</v>
      </c>
    </row>
    <row r="6" spans="1:17" ht="19.5" thickBot="1">
      <c r="A6" s="325"/>
      <c r="B6" s="326"/>
      <c r="C6" s="262" t="s">
        <v>9</v>
      </c>
      <c r="D6" s="262" t="s">
        <v>1</v>
      </c>
      <c r="E6" s="262" t="s">
        <v>3</v>
      </c>
      <c r="F6" s="262" t="s">
        <v>9</v>
      </c>
      <c r="G6" s="262" t="s">
        <v>1</v>
      </c>
      <c r="H6" s="262" t="s">
        <v>3</v>
      </c>
      <c r="I6" s="262" t="s">
        <v>9</v>
      </c>
      <c r="J6" s="262" t="s">
        <v>1</v>
      </c>
      <c r="K6" s="262" t="s">
        <v>3</v>
      </c>
      <c r="L6" s="262" t="s">
        <v>9</v>
      </c>
      <c r="M6" s="262" t="s">
        <v>1</v>
      </c>
      <c r="N6" s="262" t="s">
        <v>3</v>
      </c>
      <c r="O6" s="262" t="s">
        <v>9</v>
      </c>
      <c r="P6" s="262" t="s">
        <v>1</v>
      </c>
      <c r="Q6" s="263" t="s">
        <v>3</v>
      </c>
    </row>
    <row r="7" spans="1:17" ht="18.75" customHeight="1">
      <c r="A7" s="230">
        <v>2551</v>
      </c>
      <c r="B7" s="245" t="s">
        <v>12</v>
      </c>
      <c r="C7" s="238">
        <v>264</v>
      </c>
      <c r="D7" s="239">
        <v>3682.0932</v>
      </c>
      <c r="E7" s="238">
        <v>8270</v>
      </c>
      <c r="F7" s="238">
        <f>SUM('[1]exp_จังหวัด '!B5)</f>
        <v>106</v>
      </c>
      <c r="G7" s="239">
        <f>SUM('[1]exp_จังหวัด '!C5)</f>
        <v>7182.5596</v>
      </c>
      <c r="H7" s="238">
        <v>10228</v>
      </c>
      <c r="I7" s="231">
        <f aca="true" t="shared" si="0" ref="I7:K8">SUM(C7,F7)</f>
        <v>370</v>
      </c>
      <c r="J7" s="232">
        <f t="shared" si="0"/>
        <v>10864.6528</v>
      </c>
      <c r="K7" s="231">
        <f t="shared" si="0"/>
        <v>18498</v>
      </c>
      <c r="L7" s="238">
        <v>455</v>
      </c>
      <c r="M7" s="239">
        <v>4629.865</v>
      </c>
      <c r="N7" s="238">
        <v>8938</v>
      </c>
      <c r="O7" s="238">
        <v>18562</v>
      </c>
      <c r="P7" s="267">
        <v>296423.03446800006</v>
      </c>
      <c r="Q7" s="268">
        <v>563920</v>
      </c>
    </row>
    <row r="8" spans="1:17" ht="18.75" customHeight="1">
      <c r="A8" s="246"/>
      <c r="B8" s="247" t="s">
        <v>13</v>
      </c>
      <c r="C8" s="264">
        <v>3937</v>
      </c>
      <c r="D8" s="265">
        <v>148162.81487999993</v>
      </c>
      <c r="E8" s="264">
        <v>109491</v>
      </c>
      <c r="F8" s="264">
        <f>SUM('[1]exp_จังหวัด '!B6:B68,'[1]exp_จังหวัด '!B4)</f>
        <v>621</v>
      </c>
      <c r="G8" s="265">
        <f>SUM('[1]exp_จังหวัด '!C6:C68,'[1]exp_จังหวัด '!C4)</f>
        <v>133268.38706000004</v>
      </c>
      <c r="H8" s="264">
        <v>98283</v>
      </c>
      <c r="I8" s="233">
        <f t="shared" si="0"/>
        <v>4558</v>
      </c>
      <c r="J8" s="234">
        <f t="shared" si="0"/>
        <v>281431.20193999994</v>
      </c>
      <c r="K8" s="233">
        <f t="shared" si="0"/>
        <v>207774</v>
      </c>
      <c r="L8" s="264">
        <v>2541</v>
      </c>
      <c r="M8" s="265">
        <v>48365.58262599999</v>
      </c>
      <c r="N8" s="264">
        <v>70182</v>
      </c>
      <c r="O8" s="264">
        <v>108096</v>
      </c>
      <c r="P8" s="269">
        <v>4275652.841192</v>
      </c>
      <c r="Q8" s="270">
        <v>3182485</v>
      </c>
    </row>
    <row r="9" spans="1:17" ht="18.75" customHeight="1" thickBot="1">
      <c r="A9" s="248"/>
      <c r="B9" s="249" t="s">
        <v>4</v>
      </c>
      <c r="C9" s="250">
        <f aca="true" t="shared" si="1" ref="C9:H9">SUM(C7:C8)</f>
        <v>4201</v>
      </c>
      <c r="D9" s="251">
        <f t="shared" si="1"/>
        <v>151844.90807999994</v>
      </c>
      <c r="E9" s="250">
        <f t="shared" si="1"/>
        <v>117761</v>
      </c>
      <c r="F9" s="250">
        <f t="shared" si="1"/>
        <v>727</v>
      </c>
      <c r="G9" s="251">
        <f t="shared" si="1"/>
        <v>140450.94666000005</v>
      </c>
      <c r="H9" s="250">
        <f t="shared" si="1"/>
        <v>108511</v>
      </c>
      <c r="I9" s="236">
        <f aca="true" t="shared" si="2" ref="I9:Q9">SUM(I7:I8)</f>
        <v>4928</v>
      </c>
      <c r="J9" s="237">
        <f t="shared" si="2"/>
        <v>292295.8547399999</v>
      </c>
      <c r="K9" s="236">
        <f t="shared" si="2"/>
        <v>226272</v>
      </c>
      <c r="L9" s="236">
        <f t="shared" si="2"/>
        <v>2996</v>
      </c>
      <c r="M9" s="237">
        <f t="shared" si="2"/>
        <v>52995.44762599999</v>
      </c>
      <c r="N9" s="236">
        <f t="shared" si="2"/>
        <v>79120</v>
      </c>
      <c r="O9" s="236">
        <f t="shared" si="2"/>
        <v>126658</v>
      </c>
      <c r="P9" s="252">
        <f t="shared" si="2"/>
        <v>4572075.875659999</v>
      </c>
      <c r="Q9" s="253">
        <f t="shared" si="2"/>
        <v>3746405</v>
      </c>
    </row>
    <row r="10" spans="1:17" ht="18.75" customHeight="1">
      <c r="A10" s="230">
        <v>2552</v>
      </c>
      <c r="B10" s="245" t="s">
        <v>12</v>
      </c>
      <c r="C10" s="238">
        <v>261</v>
      </c>
      <c r="D10" s="239">
        <v>8109.6457</v>
      </c>
      <c r="E10" s="238">
        <v>7814</v>
      </c>
      <c r="F10" s="238">
        <v>89</v>
      </c>
      <c r="G10" s="239">
        <v>5314.5127</v>
      </c>
      <c r="H10" s="238">
        <v>12065</v>
      </c>
      <c r="I10" s="231">
        <f aca="true" t="shared" si="3" ref="I10:K11">SUM(C10,F10)</f>
        <v>350</v>
      </c>
      <c r="J10" s="232">
        <f t="shared" si="3"/>
        <v>13424.1584</v>
      </c>
      <c r="K10" s="231">
        <f t="shared" si="3"/>
        <v>19879</v>
      </c>
      <c r="L10" s="238">
        <v>279</v>
      </c>
      <c r="M10" s="239">
        <v>4606.4369</v>
      </c>
      <c r="N10" s="238">
        <v>8349</v>
      </c>
      <c r="O10" s="238">
        <v>18378</v>
      </c>
      <c r="P10" s="239">
        <v>298898.96254699986</v>
      </c>
      <c r="Q10" s="266">
        <v>561465</v>
      </c>
    </row>
    <row r="11" spans="1:17" ht="18.75" customHeight="1">
      <c r="A11" s="246"/>
      <c r="B11" s="247" t="s">
        <v>13</v>
      </c>
      <c r="C11" s="264">
        <v>3521</v>
      </c>
      <c r="D11" s="265">
        <v>139675.781597</v>
      </c>
      <c r="E11" s="264">
        <v>86738</v>
      </c>
      <c r="F11" s="264">
        <v>527</v>
      </c>
      <c r="G11" s="265">
        <v>135078.768233</v>
      </c>
      <c r="H11" s="264">
        <v>82003</v>
      </c>
      <c r="I11" s="233">
        <f t="shared" si="3"/>
        <v>4048</v>
      </c>
      <c r="J11" s="234">
        <f t="shared" si="3"/>
        <v>274754.54983000003</v>
      </c>
      <c r="K11" s="233">
        <f t="shared" si="3"/>
        <v>168741</v>
      </c>
      <c r="L11" s="264">
        <v>1335</v>
      </c>
      <c r="M11" s="265">
        <v>20466.116592</v>
      </c>
      <c r="N11" s="264">
        <v>36676</v>
      </c>
      <c r="O11" s="264">
        <v>110139</v>
      </c>
      <c r="P11" s="265">
        <v>4464846.746738005</v>
      </c>
      <c r="Q11" s="235">
        <v>3215316</v>
      </c>
    </row>
    <row r="12" spans="1:17" ht="18.75" customHeight="1" thickBot="1">
      <c r="A12" s="254"/>
      <c r="B12" s="255" t="s">
        <v>4</v>
      </c>
      <c r="C12" s="256">
        <f aca="true" t="shared" si="4" ref="C12:H12">SUM(C10:C11)</f>
        <v>3782</v>
      </c>
      <c r="D12" s="257">
        <f t="shared" si="4"/>
        <v>147785.427297</v>
      </c>
      <c r="E12" s="256">
        <f t="shared" si="4"/>
        <v>94552</v>
      </c>
      <c r="F12" s="256">
        <f t="shared" si="4"/>
        <v>616</v>
      </c>
      <c r="G12" s="257">
        <f t="shared" si="4"/>
        <v>140393.280933</v>
      </c>
      <c r="H12" s="256">
        <f t="shared" si="4"/>
        <v>94068</v>
      </c>
      <c r="I12" s="258">
        <f aca="true" t="shared" si="5" ref="I12:Q12">SUM(I10:I11)</f>
        <v>4398</v>
      </c>
      <c r="J12" s="259">
        <f t="shared" si="5"/>
        <v>288178.70823000005</v>
      </c>
      <c r="K12" s="258">
        <f t="shared" si="5"/>
        <v>188620</v>
      </c>
      <c r="L12" s="258" t="s">
        <v>29</v>
      </c>
      <c r="M12" s="259">
        <f t="shared" si="5"/>
        <v>25072.553492</v>
      </c>
      <c r="N12" s="258">
        <f t="shared" si="5"/>
        <v>45025</v>
      </c>
      <c r="O12" s="258">
        <f t="shared" si="5"/>
        <v>128517</v>
      </c>
      <c r="P12" s="259">
        <f t="shared" si="5"/>
        <v>4763745.709285005</v>
      </c>
      <c r="Q12" s="244">
        <f t="shared" si="5"/>
        <v>3776781</v>
      </c>
    </row>
    <row r="13" spans="1:17" ht="18.75" customHeight="1">
      <c r="A13" s="230">
        <v>2553</v>
      </c>
      <c r="B13" s="245" t="s">
        <v>12</v>
      </c>
      <c r="C13" s="238">
        <v>283</v>
      </c>
      <c r="D13" s="239">
        <v>6318.91</v>
      </c>
      <c r="E13" s="238">
        <v>7413</v>
      </c>
      <c r="F13" s="238">
        <v>99</v>
      </c>
      <c r="G13" s="239">
        <v>5687.22</v>
      </c>
      <c r="H13" s="238">
        <v>9520</v>
      </c>
      <c r="I13" s="231">
        <f aca="true" t="shared" si="6" ref="I13:K14">SUM(C13,F13)</f>
        <v>382</v>
      </c>
      <c r="J13" s="232">
        <f t="shared" si="6"/>
        <v>12006.130000000001</v>
      </c>
      <c r="K13" s="231">
        <f t="shared" si="6"/>
        <v>16933</v>
      </c>
      <c r="L13" s="238">
        <v>849</v>
      </c>
      <c r="M13" s="239">
        <v>4129.11</v>
      </c>
      <c r="N13" s="238">
        <v>19058</v>
      </c>
      <c r="O13" s="238">
        <v>17680</v>
      </c>
      <c r="P13" s="239">
        <v>302315.05</v>
      </c>
      <c r="Q13" s="266">
        <v>547968</v>
      </c>
    </row>
    <row r="14" spans="1:26" ht="18.75" customHeight="1">
      <c r="A14" s="246"/>
      <c r="B14" s="247" t="s">
        <v>13</v>
      </c>
      <c r="C14" s="264">
        <v>3465</v>
      </c>
      <c r="D14" s="265">
        <v>167331.64</v>
      </c>
      <c r="E14" s="264">
        <v>78587</v>
      </c>
      <c r="F14" s="264">
        <v>539</v>
      </c>
      <c r="G14" s="265">
        <v>119107</v>
      </c>
      <c r="H14" s="264">
        <v>87931</v>
      </c>
      <c r="I14" s="233">
        <f t="shared" si="6"/>
        <v>4004</v>
      </c>
      <c r="J14" s="234">
        <f t="shared" si="6"/>
        <v>286438.64</v>
      </c>
      <c r="K14" s="233">
        <f t="shared" si="6"/>
        <v>166518</v>
      </c>
      <c r="L14" s="264">
        <v>1086</v>
      </c>
      <c r="M14" s="265">
        <v>21860.81</v>
      </c>
      <c r="N14" s="264">
        <v>27411</v>
      </c>
      <c r="O14" s="264">
        <v>111938</v>
      </c>
      <c r="P14" s="265">
        <v>4561702.45</v>
      </c>
      <c r="Q14" s="235">
        <v>3284122</v>
      </c>
      <c r="R14" s="260"/>
      <c r="S14" s="260"/>
      <c r="T14" s="260"/>
      <c r="U14" s="260"/>
      <c r="V14" s="260"/>
      <c r="W14" s="260"/>
      <c r="X14" s="261"/>
      <c r="Y14" s="260"/>
      <c r="Z14" s="260"/>
    </row>
    <row r="15" spans="1:26" ht="18.75" customHeight="1" thickBot="1">
      <c r="A15" s="254"/>
      <c r="B15" s="255" t="s">
        <v>4</v>
      </c>
      <c r="C15" s="256">
        <f aca="true" t="shared" si="7" ref="C15:H15">SUM(C13:C14)</f>
        <v>3748</v>
      </c>
      <c r="D15" s="257">
        <f t="shared" si="7"/>
        <v>173650.55000000002</v>
      </c>
      <c r="E15" s="256">
        <f t="shared" si="7"/>
        <v>86000</v>
      </c>
      <c r="F15" s="256">
        <f t="shared" si="7"/>
        <v>638</v>
      </c>
      <c r="G15" s="257">
        <f t="shared" si="7"/>
        <v>124794.22</v>
      </c>
      <c r="H15" s="256">
        <f t="shared" si="7"/>
        <v>97451</v>
      </c>
      <c r="I15" s="258">
        <f aca="true" t="shared" si="8" ref="I15:Q15">SUM(I13:I14)</f>
        <v>4386</v>
      </c>
      <c r="J15" s="259">
        <f t="shared" si="8"/>
        <v>298444.77</v>
      </c>
      <c r="K15" s="258">
        <f t="shared" si="8"/>
        <v>183451</v>
      </c>
      <c r="L15" s="258">
        <f t="shared" si="8"/>
        <v>1935</v>
      </c>
      <c r="M15" s="259">
        <f t="shared" si="8"/>
        <v>25989.920000000002</v>
      </c>
      <c r="N15" s="258">
        <f t="shared" si="8"/>
        <v>46469</v>
      </c>
      <c r="O15" s="258">
        <f t="shared" si="8"/>
        <v>129618</v>
      </c>
      <c r="P15" s="259">
        <f t="shared" si="8"/>
        <v>4864017.5</v>
      </c>
      <c r="Q15" s="244">
        <f t="shared" si="8"/>
        <v>3832090</v>
      </c>
      <c r="R15" s="260"/>
      <c r="S15" s="260"/>
      <c r="T15" s="260"/>
      <c r="U15" s="260"/>
      <c r="V15" s="260"/>
      <c r="W15" s="260"/>
      <c r="X15" s="261"/>
      <c r="Y15" s="260"/>
      <c r="Z15" s="260"/>
    </row>
    <row r="16" spans="1:17" ht="18.75" customHeight="1">
      <c r="A16" s="230">
        <v>2554</v>
      </c>
      <c r="B16" s="245" t="s">
        <v>12</v>
      </c>
      <c r="C16" s="238">
        <v>306</v>
      </c>
      <c r="D16" s="239">
        <v>6123.85</v>
      </c>
      <c r="E16" s="238">
        <v>9073</v>
      </c>
      <c r="F16" s="238">
        <v>88</v>
      </c>
      <c r="G16" s="239">
        <v>3320.12</v>
      </c>
      <c r="H16" s="238">
        <v>5953</v>
      </c>
      <c r="I16" s="231">
        <f aca="true" t="shared" si="9" ref="I16:K17">SUM(C16,F16)</f>
        <v>394</v>
      </c>
      <c r="J16" s="232">
        <f t="shared" si="9"/>
        <v>9443.970000000001</v>
      </c>
      <c r="K16" s="231">
        <f t="shared" si="9"/>
        <v>15026</v>
      </c>
      <c r="L16" s="238">
        <v>231</v>
      </c>
      <c r="M16" s="239">
        <v>2860.34</v>
      </c>
      <c r="N16" s="238">
        <v>6769</v>
      </c>
      <c r="O16" s="238">
        <v>17695</v>
      </c>
      <c r="P16" s="239">
        <v>305637.615709</v>
      </c>
      <c r="Q16" s="266">
        <v>550398</v>
      </c>
    </row>
    <row r="17" spans="1:26" ht="18.75" customHeight="1">
      <c r="A17" s="246"/>
      <c r="B17" s="247" t="s">
        <v>13</v>
      </c>
      <c r="C17" s="264">
        <v>3625</v>
      </c>
      <c r="D17" s="265">
        <v>203577.19</v>
      </c>
      <c r="E17" s="264">
        <v>86468</v>
      </c>
      <c r="F17" s="264">
        <v>471</v>
      </c>
      <c r="G17" s="265">
        <v>119027.6</v>
      </c>
      <c r="H17" s="264">
        <v>63701</v>
      </c>
      <c r="I17" s="233">
        <f t="shared" si="9"/>
        <v>4096</v>
      </c>
      <c r="J17" s="234">
        <f t="shared" si="9"/>
        <v>322604.79000000004</v>
      </c>
      <c r="K17" s="233">
        <f t="shared" si="9"/>
        <v>150169</v>
      </c>
      <c r="L17" s="264">
        <v>1063</v>
      </c>
      <c r="M17" s="265">
        <v>14499.76</v>
      </c>
      <c r="N17" s="264">
        <v>26350</v>
      </c>
      <c r="O17" s="264">
        <v>114409</v>
      </c>
      <c r="P17" s="265">
        <v>4788702.425136</v>
      </c>
      <c r="Q17" s="235">
        <v>3362301</v>
      </c>
      <c r="R17" s="260"/>
      <c r="S17" s="260"/>
      <c r="T17" s="260"/>
      <c r="U17" s="260"/>
      <c r="V17" s="260"/>
      <c r="W17" s="260"/>
      <c r="X17" s="261"/>
      <c r="Y17" s="260"/>
      <c r="Z17" s="260"/>
    </row>
    <row r="18" spans="1:26" ht="18.75" customHeight="1" thickBot="1">
      <c r="A18" s="254"/>
      <c r="B18" s="255" t="s">
        <v>4</v>
      </c>
      <c r="C18" s="256">
        <f aca="true" t="shared" si="10" ref="C18:H18">SUM(C16:C17)</f>
        <v>3931</v>
      </c>
      <c r="D18" s="257">
        <f t="shared" si="10"/>
        <v>209701.04</v>
      </c>
      <c r="E18" s="256">
        <f t="shared" si="10"/>
        <v>95541</v>
      </c>
      <c r="F18" s="256">
        <f t="shared" si="10"/>
        <v>559</v>
      </c>
      <c r="G18" s="257">
        <f t="shared" si="10"/>
        <v>122347.72</v>
      </c>
      <c r="H18" s="256">
        <f t="shared" si="10"/>
        <v>69654</v>
      </c>
      <c r="I18" s="258">
        <f aca="true" t="shared" si="11" ref="I18:Q18">SUM(I16:I17)</f>
        <v>4490</v>
      </c>
      <c r="J18" s="259">
        <f t="shared" si="11"/>
        <v>332048.76</v>
      </c>
      <c r="K18" s="258">
        <f t="shared" si="11"/>
        <v>165195</v>
      </c>
      <c r="L18" s="258">
        <f t="shared" si="11"/>
        <v>1294</v>
      </c>
      <c r="M18" s="259">
        <f t="shared" si="11"/>
        <v>17360.1</v>
      </c>
      <c r="N18" s="258">
        <f t="shared" si="11"/>
        <v>33119</v>
      </c>
      <c r="O18" s="258">
        <f t="shared" si="11"/>
        <v>132104</v>
      </c>
      <c r="P18" s="259">
        <f t="shared" si="11"/>
        <v>5094340.040845</v>
      </c>
      <c r="Q18" s="244">
        <f t="shared" si="11"/>
        <v>3912699</v>
      </c>
      <c r="R18" s="260"/>
      <c r="S18" s="260"/>
      <c r="T18" s="260"/>
      <c r="U18" s="260"/>
      <c r="V18" s="260"/>
      <c r="W18" s="260"/>
      <c r="X18" s="261"/>
      <c r="Y18" s="260"/>
      <c r="Z18" s="260"/>
    </row>
    <row r="19" spans="1:17" ht="18.75" customHeight="1">
      <c r="A19" s="230">
        <v>2555</v>
      </c>
      <c r="B19" s="245" t="s">
        <v>12</v>
      </c>
      <c r="C19" s="238">
        <v>262</v>
      </c>
      <c r="D19" s="239">
        <v>4125.0183</v>
      </c>
      <c r="E19" s="238">
        <v>13256</v>
      </c>
      <c r="F19" s="238">
        <v>174</v>
      </c>
      <c r="G19" s="232">
        <v>30515.646</v>
      </c>
      <c r="H19" s="238">
        <v>8754</v>
      </c>
      <c r="I19" s="231">
        <f aca="true" t="shared" si="12" ref="I19:K20">SUM(C19,F19)</f>
        <v>436</v>
      </c>
      <c r="J19" s="232">
        <f t="shared" si="12"/>
        <v>34640.664300000004</v>
      </c>
      <c r="K19" s="231">
        <f t="shared" si="12"/>
        <v>22010</v>
      </c>
      <c r="L19" s="240">
        <v>246</v>
      </c>
      <c r="M19" s="241">
        <v>3808.6801</v>
      </c>
      <c r="N19" s="240">
        <v>12255</v>
      </c>
      <c r="O19" s="271">
        <v>17668</v>
      </c>
      <c r="P19" s="272">
        <v>305687.45626900013</v>
      </c>
      <c r="Q19" s="273">
        <v>550642</v>
      </c>
    </row>
    <row r="20" spans="1:26" ht="18.75" customHeight="1">
      <c r="A20" s="246"/>
      <c r="B20" s="247" t="s">
        <v>13</v>
      </c>
      <c r="C20" s="264">
        <v>3839</v>
      </c>
      <c r="D20" s="265">
        <v>212352.985284</v>
      </c>
      <c r="E20" s="264">
        <v>86705</v>
      </c>
      <c r="F20" s="264">
        <v>1034</v>
      </c>
      <c r="G20" s="234">
        <v>103841.09727</v>
      </c>
      <c r="H20" s="264">
        <v>72837</v>
      </c>
      <c r="I20" s="233">
        <f t="shared" si="12"/>
        <v>4873</v>
      </c>
      <c r="J20" s="234">
        <f t="shared" si="12"/>
        <v>316194.08255399996</v>
      </c>
      <c r="K20" s="233">
        <f t="shared" si="12"/>
        <v>159542</v>
      </c>
      <c r="L20" s="242">
        <v>1059</v>
      </c>
      <c r="M20" s="243">
        <v>29803.227819999996</v>
      </c>
      <c r="N20" s="242">
        <v>33113</v>
      </c>
      <c r="O20" s="274">
        <v>117162</v>
      </c>
      <c r="P20" s="275">
        <v>4992881.337979001</v>
      </c>
      <c r="Q20" s="276">
        <v>3418542</v>
      </c>
      <c r="R20" s="260"/>
      <c r="S20" s="260"/>
      <c r="T20" s="260"/>
      <c r="U20" s="260"/>
      <c r="V20" s="260"/>
      <c r="W20" s="260"/>
      <c r="X20" s="261"/>
      <c r="Y20" s="260"/>
      <c r="Z20" s="260"/>
    </row>
    <row r="21" spans="1:26" ht="18.75" customHeight="1" thickBot="1">
      <c r="A21" s="254"/>
      <c r="B21" s="255" t="s">
        <v>4</v>
      </c>
      <c r="C21" s="256">
        <f aca="true" t="shared" si="13" ref="C21:H21">SUM(C19:C20)</f>
        <v>4101</v>
      </c>
      <c r="D21" s="257">
        <f t="shared" si="13"/>
        <v>216478.003584</v>
      </c>
      <c r="E21" s="256">
        <f t="shared" si="13"/>
        <v>99961</v>
      </c>
      <c r="F21" s="256">
        <f t="shared" si="13"/>
        <v>1208</v>
      </c>
      <c r="G21" s="257">
        <f>SUM(G19:G20)</f>
        <v>134356.74327</v>
      </c>
      <c r="H21" s="256">
        <f t="shared" si="13"/>
        <v>81591</v>
      </c>
      <c r="I21" s="258">
        <f aca="true" t="shared" si="14" ref="I21:Q21">SUM(I19:I20)</f>
        <v>5309</v>
      </c>
      <c r="J21" s="259">
        <f t="shared" si="14"/>
        <v>350834.74685399997</v>
      </c>
      <c r="K21" s="258">
        <f t="shared" si="14"/>
        <v>181552</v>
      </c>
      <c r="L21" s="258">
        <f t="shared" si="14"/>
        <v>1305</v>
      </c>
      <c r="M21" s="259">
        <f t="shared" si="14"/>
        <v>33611.90792</v>
      </c>
      <c r="N21" s="258">
        <f t="shared" si="14"/>
        <v>45368</v>
      </c>
      <c r="O21" s="258">
        <f t="shared" si="14"/>
        <v>134830</v>
      </c>
      <c r="P21" s="259">
        <f t="shared" si="14"/>
        <v>5298568.794248001</v>
      </c>
      <c r="Q21" s="244">
        <f t="shared" si="14"/>
        <v>3969184</v>
      </c>
      <c r="R21" s="260"/>
      <c r="S21" s="260"/>
      <c r="T21" s="260"/>
      <c r="U21" s="260"/>
      <c r="V21" s="260"/>
      <c r="W21" s="260"/>
      <c r="X21" s="261"/>
      <c r="Y21" s="260"/>
      <c r="Z21" s="260"/>
    </row>
    <row r="22" spans="1:17" ht="18.75" customHeight="1">
      <c r="A22" s="230">
        <v>2556</v>
      </c>
      <c r="B22" s="245" t="s">
        <v>12</v>
      </c>
      <c r="C22" s="238">
        <v>260</v>
      </c>
      <c r="D22" s="239">
        <v>6363.06</v>
      </c>
      <c r="E22" s="238">
        <v>5111</v>
      </c>
      <c r="F22" s="238">
        <v>53</v>
      </c>
      <c r="G22" s="232">
        <v>3671.28</v>
      </c>
      <c r="H22" s="238">
        <v>5389</v>
      </c>
      <c r="I22" s="231">
        <f aca="true" t="shared" si="15" ref="I22:K23">SUM(C22,F22)</f>
        <v>313</v>
      </c>
      <c r="J22" s="232">
        <f t="shared" si="15"/>
        <v>10034.34</v>
      </c>
      <c r="K22" s="231">
        <f t="shared" si="15"/>
        <v>10500</v>
      </c>
      <c r="L22" s="240">
        <v>204</v>
      </c>
      <c r="M22" s="241">
        <v>2136.71</v>
      </c>
      <c r="N22" s="240">
        <v>7707</v>
      </c>
      <c r="O22" s="271">
        <v>17762</v>
      </c>
      <c r="P22" s="272">
        <v>308155.14</v>
      </c>
      <c r="Q22" s="273">
        <v>551021</v>
      </c>
    </row>
    <row r="23" spans="1:26" ht="18.75" customHeight="1">
      <c r="A23" s="246"/>
      <c r="B23" s="247" t="s">
        <v>13</v>
      </c>
      <c r="C23" s="264">
        <v>4416</v>
      </c>
      <c r="D23" s="265">
        <v>362508.17</v>
      </c>
      <c r="E23" s="264">
        <v>114907</v>
      </c>
      <c r="F23" s="264">
        <v>596</v>
      </c>
      <c r="G23" s="234">
        <v>117408.18</v>
      </c>
      <c r="H23" s="264">
        <v>52938</v>
      </c>
      <c r="I23" s="233">
        <f t="shared" si="15"/>
        <v>5012</v>
      </c>
      <c r="J23" s="234">
        <f t="shared" si="15"/>
        <v>479916.35</v>
      </c>
      <c r="K23" s="233">
        <f t="shared" si="15"/>
        <v>167845</v>
      </c>
      <c r="L23" s="242">
        <v>1107</v>
      </c>
      <c r="M23" s="243">
        <v>24990.8</v>
      </c>
      <c r="N23" s="242">
        <v>33213</v>
      </c>
      <c r="O23" s="274">
        <v>120415</v>
      </c>
      <c r="P23" s="275">
        <v>5288917.39</v>
      </c>
      <c r="Q23" s="276">
        <v>3514062</v>
      </c>
      <c r="R23" s="260"/>
      <c r="S23" s="260"/>
      <c r="T23" s="260"/>
      <c r="U23" s="260"/>
      <c r="V23" s="260"/>
      <c r="W23" s="260"/>
      <c r="X23" s="261"/>
      <c r="Y23" s="260"/>
      <c r="Z23" s="260"/>
    </row>
    <row r="24" spans="1:26" ht="18.75" customHeight="1" thickBot="1">
      <c r="A24" s="254"/>
      <c r="B24" s="255" t="s">
        <v>4</v>
      </c>
      <c r="C24" s="256">
        <f aca="true" t="shared" si="16" ref="C24:H24">SUM(C22:C23)</f>
        <v>4676</v>
      </c>
      <c r="D24" s="257">
        <f t="shared" si="16"/>
        <v>368871.23</v>
      </c>
      <c r="E24" s="256">
        <f t="shared" si="16"/>
        <v>120018</v>
      </c>
      <c r="F24" s="256">
        <f t="shared" si="16"/>
        <v>649</v>
      </c>
      <c r="G24" s="257">
        <f t="shared" si="16"/>
        <v>121079.45999999999</v>
      </c>
      <c r="H24" s="256">
        <f t="shared" si="16"/>
        <v>58327</v>
      </c>
      <c r="I24" s="258">
        <f aca="true" t="shared" si="17" ref="I24:Q24">SUM(I22:I23)</f>
        <v>5325</v>
      </c>
      <c r="J24" s="259">
        <f t="shared" si="17"/>
        <v>489950.69</v>
      </c>
      <c r="K24" s="258">
        <f t="shared" si="17"/>
        <v>178345</v>
      </c>
      <c r="L24" s="258">
        <f t="shared" si="17"/>
        <v>1311</v>
      </c>
      <c r="M24" s="259">
        <f>SUM(M22:M23)</f>
        <v>27127.51</v>
      </c>
      <c r="N24" s="258">
        <f t="shared" si="17"/>
        <v>40920</v>
      </c>
      <c r="O24" s="258">
        <f t="shared" si="17"/>
        <v>138177</v>
      </c>
      <c r="P24" s="259">
        <f t="shared" si="17"/>
        <v>5597072.529999999</v>
      </c>
      <c r="Q24" s="244">
        <f t="shared" si="17"/>
        <v>4065083</v>
      </c>
      <c r="R24" s="260"/>
      <c r="S24" s="260"/>
      <c r="T24" s="260"/>
      <c r="U24" s="260"/>
      <c r="V24" s="260"/>
      <c r="W24" s="260"/>
      <c r="X24" s="261"/>
      <c r="Y24" s="260"/>
      <c r="Z24" s="260"/>
    </row>
    <row r="25" spans="1:26" ht="18.75" customHeight="1">
      <c r="A25" s="230">
        <v>2557</v>
      </c>
      <c r="B25" s="245" t="s">
        <v>12</v>
      </c>
      <c r="C25" s="238">
        <v>257</v>
      </c>
      <c r="D25" s="239">
        <v>5782.3668</v>
      </c>
      <c r="E25" s="238">
        <v>5446</v>
      </c>
      <c r="F25" s="238">
        <v>47</v>
      </c>
      <c r="G25" s="232">
        <v>41337.354</v>
      </c>
      <c r="H25" s="238">
        <v>4678</v>
      </c>
      <c r="I25" s="231">
        <f aca="true" t="shared" si="18" ref="I25:K26">SUM(C25,F25)</f>
        <v>304</v>
      </c>
      <c r="J25" s="232">
        <f t="shared" si="18"/>
        <v>47119.720799999996</v>
      </c>
      <c r="K25" s="231">
        <f t="shared" si="18"/>
        <v>10124</v>
      </c>
      <c r="L25" s="240">
        <v>224</v>
      </c>
      <c r="M25" s="241">
        <v>1677.2236</v>
      </c>
      <c r="N25" s="240">
        <v>6154</v>
      </c>
      <c r="O25" s="271">
        <v>17749</v>
      </c>
      <c r="P25" s="272">
        <v>311732.034556</v>
      </c>
      <c r="Q25" s="273">
        <v>549182</v>
      </c>
      <c r="R25" s="260"/>
      <c r="S25" s="260"/>
      <c r="T25" s="260"/>
      <c r="U25" s="260"/>
      <c r="V25" s="260"/>
      <c r="W25" s="260"/>
      <c r="X25" s="261"/>
      <c r="Y25" s="260"/>
      <c r="Z25" s="260"/>
    </row>
    <row r="26" spans="1:17" ht="18.75" customHeight="1">
      <c r="A26" s="246"/>
      <c r="B26" s="247" t="s">
        <v>13</v>
      </c>
      <c r="C26" s="264">
        <v>4379</v>
      </c>
      <c r="D26" s="265">
        <v>370050.278204</v>
      </c>
      <c r="E26" s="264">
        <v>107987</v>
      </c>
      <c r="F26" s="264">
        <v>746</v>
      </c>
      <c r="G26" s="234">
        <v>207688.38572</v>
      </c>
      <c r="H26" s="264">
        <v>86434</v>
      </c>
      <c r="I26" s="233">
        <f t="shared" si="18"/>
        <v>5125</v>
      </c>
      <c r="J26" s="234">
        <f t="shared" si="18"/>
        <v>577738.663924</v>
      </c>
      <c r="K26" s="233">
        <f t="shared" si="18"/>
        <v>194421</v>
      </c>
      <c r="L26" s="242">
        <v>1293</v>
      </c>
      <c r="M26" s="243">
        <v>30353.70947</v>
      </c>
      <c r="N26" s="242">
        <v>42308</v>
      </c>
      <c r="O26" s="274">
        <v>123498</v>
      </c>
      <c r="P26" s="275">
        <v>5467719.191625</v>
      </c>
      <c r="Q26" s="276">
        <v>3530477</v>
      </c>
    </row>
    <row r="27" spans="1:17" ht="18.75" customHeight="1" thickBot="1">
      <c r="A27" s="254"/>
      <c r="B27" s="255" t="s">
        <v>4</v>
      </c>
      <c r="C27" s="256">
        <f aca="true" t="shared" si="19" ref="C27:H27">SUM(C25:C26)</f>
        <v>4636</v>
      </c>
      <c r="D27" s="257">
        <f t="shared" si="19"/>
        <v>375832.645004</v>
      </c>
      <c r="E27" s="256">
        <f t="shared" si="19"/>
        <v>113433</v>
      </c>
      <c r="F27" s="256">
        <f t="shared" si="19"/>
        <v>793</v>
      </c>
      <c r="G27" s="257">
        <f t="shared" si="19"/>
        <v>249025.73971999998</v>
      </c>
      <c r="H27" s="256">
        <f t="shared" si="19"/>
        <v>91112</v>
      </c>
      <c r="I27" s="258">
        <f aca="true" t="shared" si="20" ref="I27:Q27">SUM(I25:I26)</f>
        <v>5429</v>
      </c>
      <c r="J27" s="259">
        <f t="shared" si="20"/>
        <v>624858.384724</v>
      </c>
      <c r="K27" s="258">
        <f t="shared" si="20"/>
        <v>204545</v>
      </c>
      <c r="L27" s="258">
        <f t="shared" si="20"/>
        <v>1517</v>
      </c>
      <c r="M27" s="259">
        <f t="shared" si="20"/>
        <v>32030.933070000003</v>
      </c>
      <c r="N27" s="258">
        <f t="shared" si="20"/>
        <v>48462</v>
      </c>
      <c r="O27" s="258">
        <f t="shared" si="20"/>
        <v>141247</v>
      </c>
      <c r="P27" s="259">
        <f t="shared" si="20"/>
        <v>5779451.2261810005</v>
      </c>
      <c r="Q27" s="244">
        <f t="shared" si="20"/>
        <v>4079659</v>
      </c>
    </row>
    <row r="28" spans="1:17" ht="18.75" customHeight="1">
      <c r="A28" s="230">
        <v>2558</v>
      </c>
      <c r="B28" s="245" t="s">
        <v>12</v>
      </c>
      <c r="C28" s="238">
        <v>270</v>
      </c>
      <c r="D28" s="239">
        <v>5093.49</v>
      </c>
      <c r="E28" s="238">
        <v>5185</v>
      </c>
      <c r="F28" s="238">
        <v>63</v>
      </c>
      <c r="G28" s="232">
        <v>4285.006</v>
      </c>
      <c r="H28" s="238">
        <v>5271</v>
      </c>
      <c r="I28" s="231">
        <f aca="true" t="shared" si="21" ref="I28:K29">SUM(C28,F28)</f>
        <v>333</v>
      </c>
      <c r="J28" s="232">
        <f t="shared" si="21"/>
        <v>9378.496</v>
      </c>
      <c r="K28" s="231">
        <f t="shared" si="21"/>
        <v>10456</v>
      </c>
      <c r="L28" s="240">
        <v>324</v>
      </c>
      <c r="M28" s="241">
        <v>3632.2586</v>
      </c>
      <c r="N28" s="240">
        <v>9997</v>
      </c>
      <c r="O28" s="271">
        <v>17549</v>
      </c>
      <c r="P28" s="272">
        <v>309004.183005001</v>
      </c>
      <c r="Q28" s="273">
        <v>528672</v>
      </c>
    </row>
    <row r="29" spans="1:17" ht="18.75" customHeight="1">
      <c r="A29" s="246"/>
      <c r="B29" s="247" t="s">
        <v>13</v>
      </c>
      <c r="C29" s="264">
        <v>4357</v>
      </c>
      <c r="D29" s="265">
        <v>401428.39</v>
      </c>
      <c r="E29" s="264">
        <v>114684</v>
      </c>
      <c r="F29" s="264">
        <v>890</v>
      </c>
      <c r="G29" s="234">
        <v>197340.452789</v>
      </c>
      <c r="H29" s="264">
        <v>86561</v>
      </c>
      <c r="I29" s="233">
        <f t="shared" si="21"/>
        <v>5247</v>
      </c>
      <c r="J29" s="234">
        <f t="shared" si="21"/>
        <v>598768.842789</v>
      </c>
      <c r="K29" s="233">
        <f t="shared" si="21"/>
        <v>201245</v>
      </c>
      <c r="L29" s="242">
        <v>2237</v>
      </c>
      <c r="M29" s="243">
        <v>49148.794711</v>
      </c>
      <c r="N29" s="242">
        <v>71012</v>
      </c>
      <c r="O29" s="274">
        <v>122272</v>
      </c>
      <c r="P29" s="275">
        <v>5696490.028287</v>
      </c>
      <c r="Q29" s="276">
        <v>3407517</v>
      </c>
    </row>
    <row r="30" spans="1:17" ht="18.75" customHeight="1" thickBot="1">
      <c r="A30" s="254"/>
      <c r="B30" s="255" t="s">
        <v>4</v>
      </c>
      <c r="C30" s="256">
        <f aca="true" t="shared" si="22" ref="C30:H30">SUM(C28:C29)</f>
        <v>4627</v>
      </c>
      <c r="D30" s="257">
        <f t="shared" si="22"/>
        <v>406521.88</v>
      </c>
      <c r="E30" s="256">
        <f t="shared" si="22"/>
        <v>119869</v>
      </c>
      <c r="F30" s="256">
        <f t="shared" si="22"/>
        <v>953</v>
      </c>
      <c r="G30" s="257">
        <f t="shared" si="22"/>
        <v>201625.458789</v>
      </c>
      <c r="H30" s="256">
        <f t="shared" si="22"/>
        <v>91832</v>
      </c>
      <c r="I30" s="258">
        <f aca="true" t="shared" si="23" ref="I30:Q30">SUM(I28:I29)</f>
        <v>5580</v>
      </c>
      <c r="J30" s="259">
        <f t="shared" si="23"/>
        <v>608147.3387890001</v>
      </c>
      <c r="K30" s="258">
        <f t="shared" si="23"/>
        <v>211701</v>
      </c>
      <c r="L30" s="258">
        <f t="shared" si="23"/>
        <v>2561</v>
      </c>
      <c r="M30" s="259">
        <f t="shared" si="23"/>
        <v>52781.053311</v>
      </c>
      <c r="N30" s="258">
        <f t="shared" si="23"/>
        <v>81009</v>
      </c>
      <c r="O30" s="258">
        <f t="shared" si="23"/>
        <v>139821</v>
      </c>
      <c r="P30" s="259">
        <f t="shared" si="23"/>
        <v>6005494.211292001</v>
      </c>
      <c r="Q30" s="244">
        <f t="shared" si="23"/>
        <v>3936189</v>
      </c>
    </row>
    <row r="31" spans="1:17" ht="18.75" customHeight="1">
      <c r="A31" s="230">
        <v>2559</v>
      </c>
      <c r="B31" s="245" t="s">
        <v>12</v>
      </c>
      <c r="C31" s="238">
        <v>193</v>
      </c>
      <c r="D31" s="239">
        <v>7302.707042</v>
      </c>
      <c r="E31" s="238">
        <v>5130</v>
      </c>
      <c r="F31" s="238">
        <v>50</v>
      </c>
      <c r="G31" s="232">
        <v>2363.596274</v>
      </c>
      <c r="H31" s="238">
        <v>2989</v>
      </c>
      <c r="I31" s="231">
        <f aca="true" t="shared" si="24" ref="I31:K32">SUM(C31,F31)</f>
        <v>243</v>
      </c>
      <c r="J31" s="232">
        <f t="shared" si="24"/>
        <v>9666.303316</v>
      </c>
      <c r="K31" s="231">
        <f t="shared" si="24"/>
        <v>8119</v>
      </c>
      <c r="L31" s="240">
        <v>294</v>
      </c>
      <c r="M31" s="241">
        <v>3184.316719</v>
      </c>
      <c r="N31" s="240">
        <v>7747</v>
      </c>
      <c r="O31" s="271">
        <v>17297</v>
      </c>
      <c r="P31" s="272">
        <v>412195.380528</v>
      </c>
      <c r="Q31" s="273">
        <v>534118</v>
      </c>
    </row>
    <row r="32" spans="1:17" ht="18.75" customHeight="1">
      <c r="A32" s="246"/>
      <c r="B32" s="247" t="s">
        <v>13</v>
      </c>
      <c r="C32" s="264">
        <v>4060</v>
      </c>
      <c r="D32" s="265">
        <v>302771.866881</v>
      </c>
      <c r="E32" s="264">
        <v>101525</v>
      </c>
      <c r="F32" s="264">
        <v>808</v>
      </c>
      <c r="G32" s="234">
        <v>166059.699502</v>
      </c>
      <c r="H32" s="264">
        <v>83686</v>
      </c>
      <c r="I32" s="233">
        <f t="shared" si="24"/>
        <v>4868</v>
      </c>
      <c r="J32" s="234">
        <f t="shared" si="24"/>
        <v>468831.566383</v>
      </c>
      <c r="K32" s="233">
        <f t="shared" si="24"/>
        <v>185211</v>
      </c>
      <c r="L32" s="242">
        <v>1204</v>
      </c>
      <c r="M32" s="243">
        <v>31350.775791</v>
      </c>
      <c r="N32" s="242">
        <v>28326</v>
      </c>
      <c r="O32" s="274">
        <v>120786</v>
      </c>
      <c r="P32" s="275">
        <v>6737241.409892</v>
      </c>
      <c r="Q32" s="276">
        <v>3439887</v>
      </c>
    </row>
    <row r="33" spans="1:17" ht="18.75" customHeight="1" thickBot="1">
      <c r="A33" s="254"/>
      <c r="B33" s="255" t="s">
        <v>4</v>
      </c>
      <c r="C33" s="256">
        <f>SUM(C31:C32)</f>
        <v>4253</v>
      </c>
      <c r="D33" s="257">
        <f aca="true" t="shared" si="25" ref="D33:Q33">SUM(D31:D32)</f>
        <v>310074.573923</v>
      </c>
      <c r="E33" s="256">
        <f t="shared" si="25"/>
        <v>106655</v>
      </c>
      <c r="F33" s="256">
        <f t="shared" si="25"/>
        <v>858</v>
      </c>
      <c r="G33" s="257">
        <f t="shared" si="25"/>
        <v>168423.295776</v>
      </c>
      <c r="H33" s="256">
        <f t="shared" si="25"/>
        <v>86675</v>
      </c>
      <c r="I33" s="256">
        <f t="shared" si="25"/>
        <v>5111</v>
      </c>
      <c r="J33" s="257">
        <f t="shared" si="25"/>
        <v>478497.869699</v>
      </c>
      <c r="K33" s="256">
        <f t="shared" si="25"/>
        <v>193330</v>
      </c>
      <c r="L33" s="256">
        <f t="shared" si="25"/>
        <v>1498</v>
      </c>
      <c r="M33" s="257">
        <f t="shared" si="25"/>
        <v>34535.09251</v>
      </c>
      <c r="N33" s="256">
        <f t="shared" si="25"/>
        <v>36073</v>
      </c>
      <c r="O33" s="256">
        <f t="shared" si="25"/>
        <v>138083</v>
      </c>
      <c r="P33" s="257">
        <f t="shared" si="25"/>
        <v>7149436.79042</v>
      </c>
      <c r="Q33" s="256">
        <f t="shared" si="25"/>
        <v>3974005</v>
      </c>
    </row>
    <row r="34" spans="1:21" ht="18.75" customHeight="1">
      <c r="A34" s="230">
        <v>2560</v>
      </c>
      <c r="B34" s="245" t="s">
        <v>12</v>
      </c>
      <c r="C34" s="238">
        <v>189</v>
      </c>
      <c r="D34" s="239">
        <v>6906.38</v>
      </c>
      <c r="E34" s="238">
        <v>4420</v>
      </c>
      <c r="F34" s="238">
        <v>69</v>
      </c>
      <c r="G34" s="232">
        <v>5167.324452</v>
      </c>
      <c r="H34" s="238">
        <v>8425</v>
      </c>
      <c r="I34" s="231">
        <f aca="true" t="shared" si="26" ref="I34:K35">SUM(C34,F34)</f>
        <v>258</v>
      </c>
      <c r="J34" s="232">
        <f t="shared" si="26"/>
        <v>12073.704452</v>
      </c>
      <c r="K34" s="231">
        <f t="shared" si="26"/>
        <v>12845</v>
      </c>
      <c r="L34" s="240">
        <v>184</v>
      </c>
      <c r="M34" s="241">
        <v>3491.923223</v>
      </c>
      <c r="N34" s="240">
        <v>6697</v>
      </c>
      <c r="O34" s="271">
        <v>17142</v>
      </c>
      <c r="P34" s="272">
        <v>424574.474286679</v>
      </c>
      <c r="Q34" s="273">
        <v>526837</v>
      </c>
      <c r="S34" s="277"/>
      <c r="T34" s="278"/>
      <c r="U34" s="277"/>
    </row>
    <row r="35" spans="1:21" ht="18.75" customHeight="1">
      <c r="A35" s="246"/>
      <c r="B35" s="247" t="s">
        <v>13</v>
      </c>
      <c r="C35" s="264">
        <v>3888</v>
      </c>
      <c r="D35" s="265">
        <v>315287.44658021</v>
      </c>
      <c r="E35" s="264">
        <v>107270</v>
      </c>
      <c r="F35" s="264">
        <v>871</v>
      </c>
      <c r="G35" s="234">
        <v>190181.435775</v>
      </c>
      <c r="H35" s="264">
        <v>90505</v>
      </c>
      <c r="I35" s="233">
        <f t="shared" si="26"/>
        <v>4759</v>
      </c>
      <c r="J35" s="234">
        <f t="shared" si="26"/>
        <v>505468.88235521</v>
      </c>
      <c r="K35" s="233">
        <f t="shared" si="26"/>
        <v>197775</v>
      </c>
      <c r="L35" s="242">
        <v>1257</v>
      </c>
      <c r="M35" s="243">
        <v>82366.191614</v>
      </c>
      <c r="N35" s="242">
        <v>34544</v>
      </c>
      <c r="O35" s="274">
        <v>122304</v>
      </c>
      <c r="P35" s="275">
        <v>6972460.23934604</v>
      </c>
      <c r="Q35" s="276">
        <v>3482500</v>
      </c>
      <c r="S35" s="279"/>
      <c r="T35" s="280"/>
      <c r="U35" s="279"/>
    </row>
    <row r="36" spans="1:21" ht="18.75" customHeight="1" thickBot="1">
      <c r="A36" s="254"/>
      <c r="B36" s="255" t="s">
        <v>4</v>
      </c>
      <c r="C36" s="256">
        <f>SUM(C34:C35)</f>
        <v>4077</v>
      </c>
      <c r="D36" s="257">
        <f aca="true" t="shared" si="27" ref="D36:Q36">SUM(D34:D35)</f>
        <v>322193.82658021</v>
      </c>
      <c r="E36" s="256">
        <f t="shared" si="27"/>
        <v>111690</v>
      </c>
      <c r="F36" s="256">
        <f t="shared" si="27"/>
        <v>940</v>
      </c>
      <c r="G36" s="257">
        <f t="shared" si="27"/>
        <v>195348.760227</v>
      </c>
      <c r="H36" s="256">
        <f t="shared" si="27"/>
        <v>98930</v>
      </c>
      <c r="I36" s="256">
        <f t="shared" si="27"/>
        <v>5017</v>
      </c>
      <c r="J36" s="257">
        <f t="shared" si="27"/>
        <v>517542.58680721</v>
      </c>
      <c r="K36" s="256">
        <f t="shared" si="27"/>
        <v>210620</v>
      </c>
      <c r="L36" s="256">
        <f t="shared" si="27"/>
        <v>1441</v>
      </c>
      <c r="M36" s="257">
        <f t="shared" si="27"/>
        <v>85858.114837</v>
      </c>
      <c r="N36" s="256">
        <f t="shared" si="27"/>
        <v>41241</v>
      </c>
      <c r="O36" s="256">
        <f t="shared" si="27"/>
        <v>139446</v>
      </c>
      <c r="P36" s="257">
        <f t="shared" si="27"/>
        <v>7397034.71363272</v>
      </c>
      <c r="Q36" s="256">
        <f t="shared" si="27"/>
        <v>4009337</v>
      </c>
      <c r="S36" s="279"/>
      <c r="T36" s="280"/>
      <c r="U36" s="279"/>
    </row>
    <row r="37" spans="1:21" ht="18.75" customHeight="1">
      <c r="A37" s="230">
        <v>2561</v>
      </c>
      <c r="B37" s="245" t="s">
        <v>12</v>
      </c>
      <c r="C37" s="238">
        <v>164</v>
      </c>
      <c r="D37" s="239">
        <v>6788.41</v>
      </c>
      <c r="E37" s="238">
        <v>4244</v>
      </c>
      <c r="F37" s="238">
        <v>26</v>
      </c>
      <c r="G37" s="232">
        <v>1772.568087</v>
      </c>
      <c r="H37" s="238">
        <v>2593</v>
      </c>
      <c r="I37" s="231">
        <f aca="true" t="shared" si="28" ref="I37:K38">SUM(C37,F37)</f>
        <v>190</v>
      </c>
      <c r="J37" s="232">
        <f t="shared" si="28"/>
        <v>8560.978087</v>
      </c>
      <c r="K37" s="231">
        <f t="shared" si="28"/>
        <v>6837</v>
      </c>
      <c r="L37" s="240">
        <v>145</v>
      </c>
      <c r="M37" s="241">
        <v>1748.917918</v>
      </c>
      <c r="N37" s="240">
        <v>5064</v>
      </c>
      <c r="O37" s="271">
        <v>17153</v>
      </c>
      <c r="P37" s="272">
        <v>428353.59182038</v>
      </c>
      <c r="Q37" s="273">
        <v>523049</v>
      </c>
      <c r="S37" s="277"/>
      <c r="T37" s="278"/>
      <c r="U37" s="277"/>
    </row>
    <row r="38" spans="1:21" ht="18.75" customHeight="1">
      <c r="A38" s="246"/>
      <c r="B38" s="247" t="s">
        <v>13</v>
      </c>
      <c r="C38" s="264">
        <v>3951</v>
      </c>
      <c r="D38" s="292">
        <v>224750.97</v>
      </c>
      <c r="E38" s="264">
        <v>102948</v>
      </c>
      <c r="F38" s="264">
        <v>941</v>
      </c>
      <c r="G38" s="234">
        <v>132623.654563</v>
      </c>
      <c r="H38" s="264">
        <v>93433</v>
      </c>
      <c r="I38" s="233">
        <f t="shared" si="28"/>
        <v>4892</v>
      </c>
      <c r="J38" s="234">
        <f t="shared" si="28"/>
        <v>357374.624563</v>
      </c>
      <c r="K38" s="233">
        <f t="shared" si="28"/>
        <v>196381</v>
      </c>
      <c r="L38" s="242">
        <v>1458</v>
      </c>
      <c r="M38" s="243">
        <v>33239.305371</v>
      </c>
      <c r="N38" s="242">
        <v>35241</v>
      </c>
      <c r="O38" s="274">
        <v>123382</v>
      </c>
      <c r="P38" s="275">
        <v>7245037.71622517</v>
      </c>
      <c r="Q38" s="276">
        <v>3518645</v>
      </c>
      <c r="S38" s="279"/>
      <c r="T38" s="280"/>
      <c r="U38" s="279"/>
    </row>
    <row r="39" spans="1:21" ht="18.75" customHeight="1" thickBot="1">
      <c r="A39" s="254"/>
      <c r="B39" s="255" t="s">
        <v>4</v>
      </c>
      <c r="C39" s="256">
        <f>SUM(C37:C38)</f>
        <v>4115</v>
      </c>
      <c r="D39" s="257">
        <f aca="true" t="shared" si="29" ref="D39:Q39">SUM(D37:D38)</f>
        <v>231539.38</v>
      </c>
      <c r="E39" s="256">
        <f t="shared" si="29"/>
        <v>107192</v>
      </c>
      <c r="F39" s="256">
        <f t="shared" si="29"/>
        <v>967</v>
      </c>
      <c r="G39" s="257">
        <f t="shared" si="29"/>
        <v>134396.22264999998</v>
      </c>
      <c r="H39" s="256">
        <f t="shared" si="29"/>
        <v>96026</v>
      </c>
      <c r="I39" s="256">
        <f t="shared" si="29"/>
        <v>5082</v>
      </c>
      <c r="J39" s="257">
        <f t="shared" si="29"/>
        <v>365935.60265</v>
      </c>
      <c r="K39" s="256">
        <f t="shared" si="29"/>
        <v>203218</v>
      </c>
      <c r="L39" s="256">
        <f t="shared" si="29"/>
        <v>1603</v>
      </c>
      <c r="M39" s="257">
        <f t="shared" si="29"/>
        <v>34988.223289</v>
      </c>
      <c r="N39" s="256">
        <f t="shared" si="29"/>
        <v>40305</v>
      </c>
      <c r="O39" s="256">
        <f t="shared" si="29"/>
        <v>140535</v>
      </c>
      <c r="P39" s="257">
        <f t="shared" si="29"/>
        <v>7673391.308045549</v>
      </c>
      <c r="Q39" s="256">
        <f t="shared" si="29"/>
        <v>4041694</v>
      </c>
      <c r="S39" s="279"/>
      <c r="T39" s="280"/>
      <c r="U39" s="279"/>
    </row>
    <row r="40" spans="1:26" s="282" customFormat="1" ht="3.75" customHeight="1">
      <c r="A40" s="281"/>
      <c r="C40" s="281"/>
      <c r="D40" s="283"/>
      <c r="M40" s="283"/>
      <c r="P40" s="284"/>
      <c r="Q40" s="284"/>
      <c r="R40" s="284"/>
      <c r="S40" s="284"/>
      <c r="T40" s="284"/>
      <c r="U40" s="284"/>
      <c r="V40" s="284"/>
      <c r="W40" s="284"/>
      <c r="X40" s="285"/>
      <c r="Y40" s="284"/>
      <c r="Z40" s="284"/>
    </row>
    <row r="41" spans="1:27" s="289" customFormat="1" ht="19.5">
      <c r="A41" s="286" t="s">
        <v>30</v>
      </c>
      <c r="B41" s="287" t="s">
        <v>31</v>
      </c>
      <c r="C41" s="288"/>
      <c r="D41" s="288"/>
      <c r="E41" s="288"/>
      <c r="N41" s="288"/>
      <c r="Q41" s="290"/>
      <c r="R41" s="290"/>
      <c r="S41" s="290"/>
      <c r="T41" s="290"/>
      <c r="U41" s="290"/>
      <c r="V41" s="290"/>
      <c r="W41" s="290"/>
      <c r="X41" s="290"/>
      <c r="Y41" s="291"/>
      <c r="Z41" s="290"/>
      <c r="AA41" s="290"/>
    </row>
    <row r="42" spans="1:27" s="289" customFormat="1" ht="19.5">
      <c r="A42" s="286" t="s">
        <v>32</v>
      </c>
      <c r="B42" s="287" t="s">
        <v>33</v>
      </c>
      <c r="C42" s="288"/>
      <c r="D42" s="288"/>
      <c r="E42" s="288"/>
      <c r="N42" s="288"/>
      <c r="Q42" s="290"/>
      <c r="R42" s="290"/>
      <c r="S42" s="290"/>
      <c r="T42" s="290"/>
      <c r="U42" s="290"/>
      <c r="V42" s="290"/>
      <c r="W42" s="290"/>
      <c r="X42" s="290"/>
      <c r="Y42" s="291"/>
      <c r="Z42" s="290"/>
      <c r="AA42" s="290"/>
    </row>
    <row r="43" spans="1:27" s="289" customFormat="1" ht="19.5">
      <c r="A43" s="286" t="s">
        <v>32</v>
      </c>
      <c r="B43" s="287" t="s">
        <v>34</v>
      </c>
      <c r="C43" s="288"/>
      <c r="D43" s="288"/>
      <c r="E43" s="288"/>
      <c r="N43" s="288"/>
      <c r="Q43" s="290"/>
      <c r="R43" s="290"/>
      <c r="S43" s="290"/>
      <c r="T43" s="290"/>
      <c r="U43" s="290"/>
      <c r="V43" s="290"/>
      <c r="W43" s="290"/>
      <c r="X43" s="290"/>
      <c r="Y43" s="291"/>
      <c r="Z43" s="290"/>
      <c r="AA43" s="290"/>
    </row>
    <row r="44" spans="1:27" s="289" customFormat="1" ht="19.5">
      <c r="A44" s="286" t="s">
        <v>32</v>
      </c>
      <c r="B44" s="287" t="s">
        <v>35</v>
      </c>
      <c r="C44" s="288"/>
      <c r="D44" s="288"/>
      <c r="E44" s="288"/>
      <c r="N44" s="288"/>
      <c r="Q44" s="290"/>
      <c r="R44" s="290"/>
      <c r="S44" s="290"/>
      <c r="T44" s="290"/>
      <c r="U44" s="290"/>
      <c r="V44" s="290"/>
      <c r="W44" s="290"/>
      <c r="X44" s="290"/>
      <c r="Y44" s="291"/>
      <c r="Z44" s="290"/>
      <c r="AA44" s="290"/>
    </row>
  </sheetData>
  <sheetProtection/>
  <mergeCells count="8">
    <mergeCell ref="A1:Q1"/>
    <mergeCell ref="A2:Q2"/>
    <mergeCell ref="A4:B6"/>
    <mergeCell ref="C4:E4"/>
    <mergeCell ref="F4:H4"/>
    <mergeCell ref="I4:K4"/>
    <mergeCell ref="L4:N4"/>
    <mergeCell ref="O4:Q4"/>
  </mergeCells>
  <printOptions horizontalCentered="1"/>
  <pageMargins left="0.1968503937007874" right="0.1968503937007874" top="0.3937007874015748" bottom="0.49" header="0.15748031496062992" footer="0.1574803149606299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user</cp:lastModifiedBy>
  <cp:lastPrinted>2018-02-28T08:34:06Z</cp:lastPrinted>
  <dcterms:created xsi:type="dcterms:W3CDTF">2001-06-04T11:36:18Z</dcterms:created>
  <dcterms:modified xsi:type="dcterms:W3CDTF">2019-02-11T04:58:10Z</dcterms:modified>
  <cp:category/>
  <cp:version/>
  <cp:contentType/>
  <cp:contentStatus/>
</cp:coreProperties>
</file>