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จาก HP 16 ตค 60\งาน สบย\งานแอน\งานกลุ่มนโยบายและแผน\การจัดทำงบประมาณปี 2562\งบเจรจาปี 2562\ข้อมูลเดิม\"/>
    </mc:Choice>
  </mc:AlternateContent>
  <xr:revisionPtr revIDLastSave="0" documentId="12_ncr:500000_{19F0BCB2-3135-4E3D-BA40-44E2F8D50831}" xr6:coauthVersionLast="31" xr6:coauthVersionMax="31" xr10:uidLastSave="{00000000-0000-0000-0000-000000000000}"/>
  <bookViews>
    <workbookView xWindow="0" yWindow="0" windowWidth="28800" windowHeight="12225" firstSheet="1" activeTab="1" xr2:uid="{6B2C2DD9-8FEB-42D4-A707-EAA2A9EEE958}"/>
  </bookViews>
  <sheets>
    <sheet name="XXXXXX" sheetId="1" state="veryHidden" r:id="rId1"/>
    <sheet name="แบบสรุป" sheetId="89" r:id="rId2"/>
    <sheet name="งบเจรจา 62" sheetId="88" r:id="rId3"/>
    <sheet name="แผนงาน-เงิน" sheetId="90" r:id="rId4"/>
  </sheets>
  <externalReferences>
    <externalReference r:id="rId5"/>
    <externalReference r:id="rId6"/>
  </externalReferences>
  <definedNames>
    <definedName name="___ddd1" localSheetId="3">#REF!</definedName>
    <definedName name="___ddd1">#REF!</definedName>
    <definedName name="___ddd10" localSheetId="3">#REF!</definedName>
    <definedName name="___ddd10">#REF!</definedName>
    <definedName name="___ddd11" localSheetId="3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ddd1" localSheetId="1">#REF!</definedName>
    <definedName name="_ddd1" localSheetId="3">#REF!</definedName>
    <definedName name="_ddd1">#REF!</definedName>
    <definedName name="_ddd10" localSheetId="1">#REF!</definedName>
    <definedName name="_ddd10" localSheetId="3">#REF!</definedName>
    <definedName name="_ddd10">#REF!</definedName>
    <definedName name="_ddd11" localSheetId="1">#REF!</definedName>
    <definedName name="_ddd11" localSheetId="3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AAA" localSheetId="1">[1]seminar!#REF!</definedName>
    <definedName name="AAA" localSheetId="3">[1]seminar!#REF!</definedName>
    <definedName name="AAA">[2]seminar!#REF!</definedName>
    <definedName name="dep" localSheetId="1">#REF!</definedName>
    <definedName name="dep" localSheetId="3">#REF!</definedName>
    <definedName name="dep">#REF!</definedName>
    <definedName name="drop1" localSheetId="1">[1]seminar!#REF!</definedName>
    <definedName name="drop1" localSheetId="3">[1]seminar!#REF!</definedName>
    <definedName name="drop1">[2]seminar!#REF!</definedName>
    <definedName name="_xlnm.Print_Titles" localSheetId="2">'งบเจรจา 62'!$6:$8</definedName>
    <definedName name="_xlnm.Print_Titles" localSheetId="3">'แผนงาน-เงิน'!$5:$8</definedName>
    <definedName name="view" localSheetId="1">[1]seminar!#REF!</definedName>
    <definedName name="view" localSheetId="3">[1]seminar!#REF!</definedName>
    <definedName name="view">[2]seminar!#REF!</definedName>
    <definedName name="งบเจรจา56" localSheetId="3">#REF!</definedName>
    <definedName name="งบเจรจา56">#REF!</definedName>
    <definedName name="ประเภท_ง" localSheetId="3">#REF!</definedName>
    <definedName name="ประเภท_ง">#REF!</definedName>
  </definedNames>
  <calcPr calcId="162913"/>
</workbook>
</file>

<file path=xl/calcChain.xml><?xml version="1.0" encoding="utf-8"?>
<calcChain xmlns="http://schemas.openxmlformats.org/spreadsheetml/2006/main">
  <c r="K14" i="89" l="1"/>
  <c r="J14" i="89"/>
  <c r="I14" i="89"/>
  <c r="H14" i="89"/>
  <c r="G14" i="89"/>
  <c r="F14" i="89"/>
  <c r="E14" i="89"/>
  <c r="D14" i="89"/>
  <c r="C14" i="89"/>
  <c r="B14" i="89"/>
  <c r="K7" i="89"/>
  <c r="AC28" i="90" l="1"/>
  <c r="AC33" i="90" l="1"/>
  <c r="J193" i="88"/>
  <c r="J190" i="88"/>
  <c r="J189" i="88"/>
  <c r="J187" i="88"/>
  <c r="J185" i="88" s="1"/>
  <c r="AC32" i="90"/>
  <c r="J184" i="88"/>
  <c r="J181" i="88"/>
  <c r="J180" i="88"/>
  <c r="J178" i="88"/>
  <c r="AC31" i="90"/>
  <c r="J175" i="88"/>
  <c r="J173" i="88"/>
  <c r="J172" i="88"/>
  <c r="J169" i="88"/>
  <c r="J170" i="88"/>
  <c r="J171" i="88"/>
  <c r="J168" i="88"/>
  <c r="J167" i="88" l="1"/>
  <c r="J176" i="88"/>
  <c r="AC30" i="90"/>
  <c r="J166" i="88"/>
  <c r="J164" i="88"/>
  <c r="J163" i="88"/>
  <c r="J161" i="88"/>
  <c r="J159" i="88"/>
  <c r="AC29" i="90"/>
  <c r="J157" i="88"/>
  <c r="J155" i="88"/>
  <c r="J154" i="88"/>
  <c r="J151" i="88"/>
  <c r="J149" i="88" s="1"/>
  <c r="J152" i="88"/>
  <c r="J153" i="88"/>
  <c r="J150" i="88"/>
  <c r="J148" i="88"/>
  <c r="J146" i="88"/>
  <c r="J145" i="88"/>
  <c r="J144" i="88"/>
  <c r="J142" i="88"/>
  <c r="J158" i="88" l="1"/>
  <c r="J140" i="88"/>
  <c r="AC27" i="90"/>
  <c r="AC26" i="90"/>
  <c r="AC25" i="90"/>
  <c r="AC37" i="90"/>
  <c r="AC36" i="90"/>
  <c r="AC35" i="90"/>
  <c r="AC34" i="90"/>
  <c r="J139" i="88" l="1"/>
  <c r="J137" i="88"/>
  <c r="J136" i="88"/>
  <c r="J130" i="88"/>
  <c r="J131" i="88" l="1"/>
  <c r="J128" i="88"/>
  <c r="J127" i="88"/>
  <c r="J125" i="88"/>
  <c r="J123" i="88"/>
  <c r="J121" i="88"/>
  <c r="J119" i="88"/>
  <c r="J118" i="88"/>
  <c r="J116" i="88"/>
  <c r="J114" i="88"/>
  <c r="J113" i="88" l="1"/>
  <c r="J122" i="88"/>
  <c r="J229" i="88"/>
  <c r="J227" i="88"/>
  <c r="J226" i="88"/>
  <c r="J223" i="88"/>
  <c r="J224" i="88"/>
  <c r="J225" i="88"/>
  <c r="J222" i="88"/>
  <c r="J220" i="88"/>
  <c r="J218" i="88"/>
  <c r="J217" i="88"/>
  <c r="J214" i="88"/>
  <c r="J215" i="88"/>
  <c r="J216" i="88"/>
  <c r="J213" i="88"/>
  <c r="J211" i="88"/>
  <c r="J209" i="88"/>
  <c r="J208" i="88"/>
  <c r="J205" i="88"/>
  <c r="J206" i="88"/>
  <c r="J207" i="88"/>
  <c r="J204" i="88"/>
  <c r="J202" i="88"/>
  <c r="J200" i="88"/>
  <c r="J199" i="88"/>
  <c r="J196" i="88"/>
  <c r="J197" i="88"/>
  <c r="J198" i="88"/>
  <c r="J195" i="88"/>
  <c r="J221" i="88" l="1"/>
  <c r="J212" i="88"/>
  <c r="J203" i="88"/>
  <c r="J194" i="88"/>
  <c r="AC24" i="90"/>
  <c r="AC23" i="90"/>
  <c r="AC21" i="90"/>
  <c r="AC22" i="90"/>
  <c r="AC20" i="90"/>
  <c r="AC19" i="90"/>
  <c r="AC18" i="90"/>
  <c r="AC17" i="90" l="1"/>
  <c r="AC16" i="90"/>
  <c r="AC15" i="90"/>
  <c r="AC14" i="90"/>
  <c r="AC39" i="90" s="1"/>
  <c r="J110" i="88"/>
  <c r="J109" i="88"/>
  <c r="J108" i="88"/>
  <c r="J106" i="88"/>
  <c r="J92" i="88"/>
  <c r="J91" i="88"/>
  <c r="J88" i="88"/>
  <c r="J89" i="88"/>
  <c r="J90" i="88"/>
  <c r="J87" i="88"/>
  <c r="J104" i="88" l="1"/>
  <c r="J86" i="88"/>
  <c r="J103" i="88"/>
  <c r="J101" i="88"/>
  <c r="J100" i="88"/>
  <c r="J97" i="88"/>
  <c r="J98" i="88"/>
  <c r="J99" i="88"/>
  <c r="J96" i="88"/>
  <c r="J83" i="88"/>
  <c r="J82" i="88"/>
  <c r="J79" i="88"/>
  <c r="J80" i="88"/>
  <c r="J81" i="88"/>
  <c r="J78" i="88"/>
  <c r="J74" i="88"/>
  <c r="J73" i="88"/>
  <c r="J70" i="88"/>
  <c r="J71" i="88"/>
  <c r="J72" i="88"/>
  <c r="J69" i="88"/>
  <c r="J65" i="88"/>
  <c r="J64" i="88"/>
  <c r="J61" i="88"/>
  <c r="J62" i="88"/>
  <c r="J63" i="88"/>
  <c r="J60" i="88"/>
  <c r="J56" i="88"/>
  <c r="J55" i="88"/>
  <c r="J54" i="88"/>
  <c r="J52" i="88"/>
  <c r="J53" i="88"/>
  <c r="J51" i="88"/>
  <c r="J47" i="88"/>
  <c r="J46" i="88"/>
  <c r="J45" i="88"/>
  <c r="J43" i="88"/>
  <c r="J41" i="88" s="1"/>
  <c r="J38" i="88"/>
  <c r="J37" i="88"/>
  <c r="J36" i="88"/>
  <c r="J34" i="88"/>
  <c r="J32" i="88" s="1"/>
  <c r="J77" i="88" l="1"/>
  <c r="J59" i="88"/>
  <c r="J68" i="88"/>
  <c r="J95" i="88"/>
  <c r="J50" i="88"/>
  <c r="J29" i="88"/>
  <c r="J28" i="88"/>
  <c r="J27" i="88"/>
  <c r="J25" i="88"/>
  <c r="J20" i="88"/>
  <c r="J19" i="88"/>
  <c r="J16" i="88"/>
  <c r="J17" i="88"/>
  <c r="J18" i="88"/>
  <c r="J15" i="88"/>
  <c r="J23" i="88" l="1"/>
  <c r="J14" i="88"/>
  <c r="J9" i="88" s="1"/>
  <c r="AB39" i="90"/>
  <c r="AA39" i="90"/>
  <c r="Z39" i="90"/>
  <c r="Y39" i="90"/>
  <c r="U39" i="90"/>
  <c r="T39" i="90"/>
  <c r="S39" i="90"/>
  <c r="O39" i="90"/>
  <c r="N39" i="90"/>
  <c r="M39" i="90"/>
  <c r="I39" i="90"/>
  <c r="H39" i="90"/>
  <c r="G39" i="90"/>
</calcChain>
</file>

<file path=xl/sharedStrings.xml><?xml version="1.0" encoding="utf-8"?>
<sst xmlns="http://schemas.openxmlformats.org/spreadsheetml/2006/main" count="609" uniqueCount="246">
  <si>
    <t>รวมทั้งสิ้น</t>
  </si>
  <si>
    <t>รวมเงิน</t>
  </si>
  <si>
    <t>วัน</t>
  </si>
  <si>
    <t>คน</t>
  </si>
  <si>
    <t>อัตราที่ตั้ง</t>
  </si>
  <si>
    <t>ครั้ง/รุ่น</t>
  </si>
  <si>
    <t xml:space="preserve">    - ค่าเบี้ยเลี้ยง (ระดับ 9 ขึ้นไป)</t>
  </si>
  <si>
    <t xml:space="preserve">    - ค่าเบี้ยเลี้ยง (ระดับ 8 ลงมา)</t>
  </si>
  <si>
    <t xml:space="preserve">    - ค่าที่พัก (ระดับ 9 ขึ้นไป)</t>
  </si>
  <si>
    <t xml:space="preserve">    - ค่าที่พัก (ระดับ 8 ลงมา)</t>
  </si>
  <si>
    <t xml:space="preserve">    - ค่าพาหนะ (ค่าเครื่องบิน+ค่าธรรมเนียม+ค่าแท็กซี่)</t>
  </si>
  <si>
    <t xml:space="preserve">    - ค่าเครื่องแต่งกาย (ระดับ 6 ขึ้นไป)</t>
  </si>
  <si>
    <t xml:space="preserve">    - ค่าเครื่องแต่งกาย (ระดับ 5 ลงมา)</t>
  </si>
  <si>
    <t xml:space="preserve">    - อื่น ๆ ...</t>
  </si>
  <si>
    <t>จ่ายจริง</t>
  </si>
  <si>
    <t>จัดสรร</t>
  </si>
  <si>
    <t>เบิกจ่าย</t>
  </si>
  <si>
    <t xml:space="preserve"> หน่วย : บาท</t>
  </si>
  <si>
    <t>งบรายจ่ายอื่น</t>
  </si>
  <si>
    <t>ค่าใช้จ่ายในการเจรจาธุรกิจและประชุมนานาชาติ</t>
  </si>
  <si>
    <t>งบประมาณปี 2560</t>
  </si>
  <si>
    <t>ประเภทการประชุม
(ระบุ)</t>
  </si>
  <si>
    <t xml:space="preserve">พันธกรณีข้อตกลง
</t>
  </si>
  <si>
    <t>ประเทศ / กลุ่มประเทศ
(ระบุ)</t>
  </si>
  <si>
    <r>
      <t xml:space="preserve">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>)</t>
    </r>
  </si>
  <si>
    <t>มี</t>
  </si>
  <si>
    <t>ไม่มี</t>
  </si>
  <si>
    <t>ประเทศ</t>
  </si>
  <si>
    <r>
      <t xml:space="preserve">กลุ่มประเทศ
</t>
    </r>
    <r>
      <rPr>
        <b/>
        <sz val="11"/>
        <rFont val="TH SarabunPSK"/>
        <family val="2"/>
      </rPr>
      <t>(ก/ข/ค/ง/จ)</t>
    </r>
  </si>
  <si>
    <t>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</si>
  <si>
    <r>
      <t xml:space="preserve">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</si>
  <si>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>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</si>
  <si>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>กิจกรรม : ผลักดันนโยบายและแผนยุทธศาสตร์
ให้เกิดผลสัมฤทธิ์</t>
  </si>
  <si>
    <t>ผลผลิต : ส่งเสริมและพัฒนาอุตสาหกรรม
อย่างยั่งยืน</t>
  </si>
  <si>
    <t>ยุทธศาสตร์/แผนงาน/ผลผลิต/
กิจกรรม/งบรายจ่าย/โครงการ/
หลักสูตร/รายการ</t>
  </si>
  <si>
    <t>คำชี้แจง (เหตุผลความจำเป็นและผลประโยชน์ที่จะได้รับ)</t>
  </si>
  <si>
    <t>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2562</t>
  </si>
  <si>
    <t>งบประมาณปี 2561</t>
  </si>
  <si>
    <t>รายละเอียดเสนอตั้งงบประมาณปี 2562</t>
  </si>
  <si>
    <t xml:space="preserve">คำของบประมาณ งบรายจ่ายอื่น รายการค่าใช้จ่ายในการเจรจาธุรกิจและการประชุมนานาชาติ  </t>
  </si>
  <si>
    <t>หน่วยงาน</t>
  </si>
  <si>
    <t>การประชุมในฐานะสมาชิก (A)</t>
  </si>
  <si>
    <t>การประชุมกับหน่วยงาน</t>
  </si>
  <si>
    <t>การประชุมรายการใหม่ (C)</t>
  </si>
  <si>
    <t>รวม</t>
  </si>
  <si>
    <t>รายการเดิม (A1)</t>
  </si>
  <si>
    <t>รายการใหม่ (A2)</t>
  </si>
  <si>
    <t>รายการต่อเนื่อง (B)</t>
  </si>
  <si>
    <t>ครั้ง</t>
  </si>
  <si>
    <t>จำนวนเงิน</t>
  </si>
  <si>
    <t xml:space="preserve"> </t>
  </si>
  <si>
    <t xml:space="preserve">ปีงบประมาณ  พ.ศ. 2562  กรมโรงงานอุตสาหกรรม </t>
  </si>
  <si>
    <t>แผนการปฏิบัติงานและแผนการใช้จ่ายเงินประจำปีงบประมาณ พ.ศ. 2561</t>
  </si>
  <si>
    <t>หน่วยงาน  กรมโรงงานอุตสาหกรรม</t>
  </si>
  <si>
    <t>แผนงาน/ผลผลิต</t>
  </si>
  <si>
    <t xml:space="preserve">เป้าหมาย </t>
  </si>
  <si>
    <t>หน่วยนับ</t>
  </si>
  <si>
    <t>ชี้แจงเหตุผล</t>
  </si>
  <si>
    <t>ไตรมาสที่ 1</t>
  </si>
  <si>
    <t>ไตรมาสที่ 2</t>
  </si>
  <si>
    <t>ไตรมาสที่ 3</t>
  </si>
  <si>
    <t>ไตรมาสที่ 4</t>
  </si>
  <si>
    <t>โครงการ/กิจกรรม/ค่าใช้จ่าย</t>
  </si>
  <si>
    <t>งาน</t>
  </si>
  <si>
    <t>งบประมาณ</t>
  </si>
  <si>
    <t>เป้าหมาย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</si>
  <si>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</si>
  <si>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</si>
  <si>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</si>
  <si>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</si>
  <si>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</si>
  <si>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</si>
  <si>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</si>
  <si>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</si>
  <si>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</si>
  <si>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</si>
  <si>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</si>
  <si>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</si>
  <si>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</si>
  <si>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รวมงบประมาณ</t>
  </si>
  <si>
    <t xml:space="preserve">หมายเหตุ     ชื่อผู้รับผิดชอบโครงการ </t>
  </si>
  <si>
    <t xml:space="preserve">ตำแหน่ง </t>
  </si>
  <si>
    <t xml:space="preserve">โทรศัพท์ </t>
  </si>
  <si>
    <t>E-mail</t>
  </si>
  <si>
    <t>แผนการปฏิบัติงานและแผนการใช้จ่ายเงินประจำปีงบประมาณ พ.ศ. 2562</t>
  </si>
  <si>
    <t>กระทรวง อุตสาหกรรม</t>
  </si>
  <si>
    <t>ส่วนราชการ กรมโรงงานอุตสาหกรรม</t>
  </si>
  <si>
    <t>1. การประชุม 23rd session of Conference of the State Parties ของอนุสัญญาห้ามอาวุธเคมี 3-7 ธ.ค. 61 ราชอาณาจักรเนเธอร์แลนด์</t>
  </si>
  <si>
    <t>ประชุม  สัมมนา</t>
  </si>
  <si>
    <t>ü</t>
  </si>
  <si>
    <t>เนเธอร์แลนด์</t>
  </si>
  <si>
    <t>ก</t>
  </si>
  <si>
    <r>
      <t xml:space="preserve">วัตถุประสงค์ </t>
    </r>
    <r>
      <rPr>
        <sz val="12"/>
        <rFont val="TH SarabunPSK"/>
        <family val="2"/>
      </rPr>
      <t>1.เพื่อเข้าประชุมในฐานะรัฐภาคี  2.ติดตาม ตรวจสอบการดำเนินการของOPCW  3.หารือแลกเปลี่ยนประสบการณ์ของ SPs</t>
    </r>
  </si>
  <si>
    <t>สวอ</t>
  </si>
  <si>
    <r>
      <t>กลุ่มเป้าหมาย</t>
    </r>
    <r>
      <rPr>
        <sz val="12"/>
        <rFont val="TH SarabunPSK"/>
        <family val="2"/>
      </rPr>
      <t xml:space="preserve"> รัฐภาคี CWC</t>
    </r>
  </si>
  <si>
    <r>
      <t xml:space="preserve">ผลประโยชน์ที่จะได้รับ </t>
    </r>
    <r>
      <rPr>
        <sz val="12"/>
        <rFont val="TH SarabunPSK"/>
        <family val="2"/>
      </rPr>
      <t>สามารถดำเนินการตาม CWC ได้อย่างถูกต้องเพื่อปกป้องผลประโยชน์/ผลกระทบที่อาจเกิดต่ออุตสาหกรรมเคมีของไทย</t>
    </r>
  </si>
  <si>
    <t>ชั้นธุรกิจ 200,000*2=400,000 บาท ชั้นประหยัด 60,000*2=120,000 บาท ค่าแท็กซี่ 15,000 บาท</t>
  </si>
  <si>
    <t>ค่าเลี้ยงรับรอง</t>
  </si>
  <si>
    <t xml:space="preserve">2. การประชุมประจำปีหน่วยงานระดับชาติรัฐภาคีอนุสัญญาห้ามอาวุธเคมี ครั้งที่ 20
28-30 พฤศจิกายน 2561 ราชอาณาจักรเนเธอร์แลนด์ </t>
  </si>
  <si>
    <r>
      <t>วัตถุประสงค์</t>
    </r>
    <r>
      <rPr>
        <sz val="12"/>
        <rFont val="TH SarabunPSK"/>
        <family val="2"/>
      </rPr>
      <t xml:space="preserve"> 1. เพื่อเข้าประชุม    
ในฐานะรัฐภาคี 2. ติดตาม ตรวจสอบการดำเนินการของ OPCW 3. หารือ แลกเปลี่ยนประสบการณ์ระหว่างNA  4.เพื่อดำเนินการ CWC ให้ถูกต้องเหมาะสมและสอดคล้องกัน</t>
    </r>
  </si>
  <si>
    <t>ชั้นประหยัด 60,000*2=120,000 บาท ค่าแท็กซี่ 5,000 บาท</t>
  </si>
  <si>
    <r>
      <t>ผลประโยชน์ที่จะได้รับ</t>
    </r>
    <r>
      <rPr>
        <sz val="12"/>
        <rFont val="TH SarabunPSK"/>
        <family val="2"/>
      </rPr>
      <t xml:space="preserve"> สามารถดำเนินการตาม CWC ได้อย่างถูกต้องเพื่อปกป้องผลประโยชน์/ผลกระทบที่อาจเกิดต่ออุตสาหกรรมเคมีของไทย</t>
    </r>
  </si>
  <si>
    <t xml:space="preserve">3. การประชุมสมัยพิเศษของอนุสัญญาห้ามอาวุธเคมี 
(3 วัน) พฤษภาคม 2562 ราชอาณาจักรเนเธอร์แลนด์ </t>
  </si>
  <si>
    <t xml:space="preserve">4. การประชุมระดับภูมิภาคหน่วยงานระดับชาติ       รัฐภาคีอนุสัญญาห้ามอาวุธเคมี (3วัน) มิถุนายน 62 สหรัฐอาหรับอิมิเรตส์ </t>
  </si>
  <si>
    <t xml:space="preserve"> สหรัฐอาหรับอิมิเรตส์</t>
  </si>
  <si>
    <r>
      <t xml:space="preserve">วัตถุประสงค์ </t>
    </r>
    <r>
      <rPr>
        <sz val="12"/>
        <rFont val="TH SarabunPSK"/>
        <family val="2"/>
      </rPr>
      <t xml:space="preserve"> - เพื่อเข้าประชุม    
ในฐานะรัฐภาคี  - ติดตาม ตรวจสอบ
การดำเนินการของ OPCW  - หารือ
แลกเปลี่ยนประสบการณ์ระหว่างNA 
 - เพื่อดำเนินการ CWC ให้ถูกต้องเหมาะสมและสอดคล้องกัน </t>
    </r>
  </si>
  <si>
    <t>ชั้นประหยัด 30,000*2=60,000 บาท ค่าแท็กซี่ 5,000 บาท</t>
  </si>
  <si>
    <t xml:space="preserve">5. การประชุม Asia-Pacific Economic Cooperation (Chemical Dialogue sector) (APEC-CD)  วันที่ (3วัน) สิงหาคม 2562 ประเทศสาธารณรัฐรัสเซีย </t>
  </si>
  <si>
    <t>ง</t>
  </si>
  <si>
    <t xml:space="preserve"> รัสเซีย</t>
  </si>
  <si>
    <r>
      <t>วัตถุประสงค์</t>
    </r>
    <r>
      <rPr>
        <sz val="12"/>
        <rFont val="TH SarabunPSK"/>
        <family val="2"/>
      </rPr>
      <t xml:space="preserve"> - เพื่อร่วมมือกันพัฒนา ปรับปรุงและบังคับใช้กฎระเบียบด้านสารเคมี การแลกเปลี่ยนข้อมูลเกี่ยวกับการดำเนินการตามข้อตกลงระหว่างประเทศ และความร่วมมือในระดับภูมิภาคในการจัดการสารเคมี  </t>
    </r>
  </si>
  <si>
    <r>
      <t>กลุ่มเป้าหมาย</t>
    </r>
    <r>
      <rPr>
        <sz val="12"/>
        <rFont val="TH SarabunPSK"/>
        <family val="2"/>
      </rPr>
      <t xml:space="preserve"> หน่วยงานภาครัฐและเอกชนจากประเทศสมาชิกกลุ่มความร่วมมือทางเศรษฐกิจเอเชีย-แปซิฟิก</t>
    </r>
  </si>
  <si>
    <r>
      <t>ผลประโยชน์ที่จะได้รับ</t>
    </r>
    <r>
      <rPr>
        <sz val="12"/>
        <rFont val="TH SarabunPSK"/>
        <family val="2"/>
      </rPr>
      <t xml:space="preserve"> มีการแลกเปลี่ยนข้อมูลข่าวสารการบริหารจัดการสารเคมีหรือ กฎระเบียบข้อบังคับใหม่ๆเพื่อลดอุปสรรคในการค้าสารเคมีระหว่างประเทศ </t>
    </r>
  </si>
  <si>
    <t>ชั้นประหยัด 50,000*2=100,000 บาท ค่าแท็กซี่ 5,000 บาท</t>
  </si>
  <si>
    <r>
      <t xml:space="preserve">วัตถุประสงค์ </t>
    </r>
    <r>
      <rPr>
        <sz val="12"/>
        <rFont val="TH SarabunPSK"/>
        <family val="2"/>
      </rPr>
      <t>-เพื่อเข้าประชุมเตรียมการให้สัตตยาบัน 
และเตรียมความพร้อมในการปฏิบัติให้เป็นไปตามพันธกรณีของ Minamata Convention on Mercury</t>
    </r>
  </si>
  <si>
    <r>
      <t>กลุ่มเป้าหมาย</t>
    </r>
    <r>
      <rPr>
        <sz val="12"/>
        <rFont val="TH SarabunPSK"/>
        <family val="2"/>
      </rPr>
      <t xml:space="preserve"> หน่วยงานผู้รับผิดชอบ</t>
    </r>
  </si>
  <si>
    <r>
      <t>ผลประโยชน์ที่จะได้รับ</t>
    </r>
    <r>
      <rPr>
        <sz val="12"/>
        <rFont val="TH SarabunPSK"/>
        <family val="2"/>
      </rPr>
      <t xml:space="preserve"> 1. สามารถดำเนินการให้สัตตยาบันได้ตามกำหนด 2.มีการแลกเปลี่ยนข้อมูลข่าวสารเกี่ยวกับการดำเนินการตาม Minamata Convention on Mercuryและความร่วมมือ ในระดับภูมิภาคในการจัดการสารปรอท ได้อย่างถูกต้องเหมาะสม </t>
    </r>
  </si>
  <si>
    <t>หมายเหตุ  ทุกรายการสามารถปรับเปลี่ยนได้ตามสถานการณ์ที่เปลี่ยนแปลง</t>
  </si>
  <si>
    <t>ชั้นธุรกิจ 160,000 บาท ชั้นประหยัด 60,000 บาท ค่าแท็กซี่ 5,000 บาท</t>
  </si>
  <si>
    <t xml:space="preserve">6.  การประชุม SAICM Regional Meeting for Asia and the Pacific วันที่ (5วัน) ธันวาคม 2561 ประเทศสวิตเซอร์แลนด์ 
 </t>
  </si>
  <si>
    <t xml:space="preserve">สวิตเซอร์แลนด์ </t>
  </si>
  <si>
    <t>7. การประชุมคณะทำงานด้านเคมีภายใต้กรอบคณะกรรมการความร่วมมือทางเศรษฐกิจและอุตสาหกรรมอาเซียน-ญี่ปุ่น (The 23rd Meeting of AMEICC )  วันที่ (3วัน) พฤษภาคม พ.ศ. 2562 ประเทศอินโดนีเซีย</t>
  </si>
  <si>
    <t>อินโดนีเซีย</t>
  </si>
  <si>
    <r>
      <t xml:space="preserve">วัตถุประสงค์ </t>
    </r>
    <r>
      <rPr>
        <sz val="12"/>
        <rFont val="TH SarabunPSK"/>
        <family val="2"/>
      </rPr>
      <t xml:space="preserve">-ประชุมในฐานะประเทศสมาชิกเพื่อการบริหารจัดการสารเคมี ตามกรอบนโยบายการจัดการสารเคมีระหว่างประเทศในภูมิภาคอาเซียน-ญี่ปุ่น     </t>
    </r>
  </si>
  <si>
    <r>
      <t>กลุ่มเป้าหมาย</t>
    </r>
    <r>
      <rPr>
        <sz val="12"/>
        <rFont val="TH SarabunPSK"/>
        <family val="2"/>
      </rPr>
      <t xml:space="preserve"> อาเซียน-ญี่ปุ่น</t>
    </r>
  </si>
  <si>
    <r>
      <t>ผลประโยชน์ที่จะได้รับ</t>
    </r>
    <r>
      <rPr>
        <sz val="12"/>
        <rFont val="TH SarabunPSK"/>
        <family val="2"/>
      </rPr>
      <t xml:space="preserve"> มีการแลกเปลี่ยนข้อมูลข่าวสารการบริหารจัดการสารเคมีหรือกฎ ระเบียบข้อบังคับใหม่ๆเพื่อลด อุปสรรคในการค้าสารเคมีระหว่างประเทศ</t>
    </r>
  </si>
  <si>
    <t>ชั้นประหยัด 20,000*3=60,000 บาท ค่าแท็กซี่ 5,000 บาท</t>
  </si>
  <si>
    <t>8. การประชุมประเทศภาคีอนุสัญญามินามาตะ (ปรอท) วันที่ (5วัน) ตุลาคม พ.ศ. 2561 สมาพันธรัฐสวิส</t>
  </si>
  <si>
    <t xml:space="preserve">สมาพันธรัฐสวิส </t>
  </si>
  <si>
    <r>
      <t>วัตถุประสงค์</t>
    </r>
    <r>
      <rPr>
        <sz val="12"/>
        <rFont val="TH SarabunPSK"/>
        <family val="2"/>
      </rPr>
      <t xml:space="preserve"> 1. ติดตามสถานการณ์ เงื่อนไขเทคนิค วิชาการ การให้ความช่วยเหลือ ที่เกี่ยวข้องกับการจัดการสารปรอท เพื่อช่วยให้ภาคอุตสาหกรรมปรับตัวได้
2. นำเสนอท่าที เจรจาต่อรองเพื่อปกป้องหรือลดผลกระทบกับภาคอุตสาหกรรม</t>
    </r>
  </si>
  <si>
    <r>
      <t>กลุ่มเป้าหมาย</t>
    </r>
    <r>
      <rPr>
        <sz val="12"/>
        <rFont val="TH SarabunPSK"/>
        <family val="2"/>
      </rPr>
      <t xml:space="preserve"> ประเทศภาคีอนุสัญญามินามาตะ</t>
    </r>
  </si>
  <si>
    <r>
      <t>ผลประโยชน์ที่จะได้รับ</t>
    </r>
    <r>
      <rPr>
        <sz val="12"/>
        <rFont val="TH SarabunPSK"/>
        <family val="2"/>
      </rPr>
      <t xml:space="preserve"> 1. ภาคอุตสาหกรรมสามารถปรับตัวรับกับสถานการณ์ หรือเงื่อนไขจากปัญหาการกีดกันทางการค้าระหว่างประเทศ 2. ภาคอุตสาหกรรมยกระดับมาตรฐานกระบวนการผลิต จัดการปัญหามลพิษจากสารปรอท </t>
    </r>
  </si>
  <si>
    <t>9.การประชุม Chemical Regulatory Annual Conference เดือนกันยายน วันที่ (2วัน) พฤษภาคม 2562 ประเทศสาธารณรัฐประชาชนจีน</t>
  </si>
  <si>
    <t>10. การประชุม Chem Con European conferences 2019 วันที่ (5วัน) มีนาคม 2562 ประเทศเนเธอร์แลนด์</t>
  </si>
  <si>
    <r>
      <t>วัตถุประสงค์</t>
    </r>
    <r>
      <rPr>
        <sz val="12"/>
        <rFont val="TH SarabunPSK"/>
        <family val="2"/>
      </rPr>
      <t xml:space="preserve"> 1. พัฒนา เพิ่มพูนองค์ความรู้ ประสบการณ์ในการใช้กลไก มาตรการ มาตรฐาน หรือกฎระเบียบ เชิงเทคนิคในการควบคุม กำกับดูแล สารเคมี เคมีภัณฑ์ของประเทศต่างๆ 
2. ติดตามสถานการณ์การผลิต การใช้สารเคมี หรือผลิตภัณฑ์เคมี 
3. แลกเปลี่ยนข้อมูล ข้อคิดเห็น ที่เกี่ยวข้องกับข้อกำหนดด้านสารเคมีของประทศต่างๆ </t>
    </r>
  </si>
  <si>
    <r>
      <t>กลุ่มเป้าหมาย</t>
    </r>
    <r>
      <rPr>
        <sz val="12"/>
        <rFont val="TH SarabunPSK"/>
        <family val="2"/>
      </rPr>
      <t xml:space="preserve"> ผู้รับผิดชอบในการกำหนดนโยบายการบริหารจัดการสารเคมี</t>
    </r>
  </si>
  <si>
    <r>
      <t>ผลประโยชน์ที่จะได้รับ</t>
    </r>
    <r>
      <rPr>
        <sz val="12"/>
        <rFont val="TH SarabunPSK"/>
        <family val="2"/>
      </rPr>
      <t xml:space="preserve"> 1.ใช้ประกอบในการกำหนดแนวนโยบายในการบริหารจัดการวัตถุอันตรายของประเทศ ที่สอดคล้องกับการบริหารจัดการของนานาประเทศ  2. ใช้ประกอบการพิจารณากำหนดมาตรการ มาตรฐาน กฎระเบียบ ที่เกี่ยวข้องกับวัตถุอันตราย ยกระดับมาตรฐานการควบคุม การใช้วัตถุอันตรายให้สอดคล้องกับประเทศพัฒนา ช่วยเพิ่มโอกาสในการประกอบธุรกิจ 3. เผยแพร่องค์ความรู้ที่ได้ให้กับผู้ปฏิบัติงานในองค์กร ผู้ประกอบการอุตสาหกรรม เพื่อสนับสนุน ส่งเสริมให้การปฏิบัติงานเป็นไปอย่างมีประสิทธิภาพ หรือการประกอบธุรกิจประสบผลสำเร็จมากขึ้น
</t>
    </r>
  </si>
  <si>
    <t>ค่าลงทะเบียน</t>
  </si>
  <si>
    <t>ชั้นธุรกิจ 200,000 บาท ชั้นประหยัด 60,000 บาท ค่าแท็กซี่ 5,000 บาท</t>
  </si>
  <si>
    <t>สาธารณรัฐประชาชนจีน</t>
  </si>
  <si>
    <r>
      <t>วัตถุประสงค์</t>
    </r>
    <r>
      <rPr>
        <sz val="12"/>
        <rFont val="TH SarabunPSK"/>
        <family val="2"/>
      </rPr>
      <t xml:space="preserve"> ประชุมหารือข้อกฎหมายในการกำกับดูแลสารเคมีภาคอุตสาหกรรมระหว่างประเทศในทวีปเอเชีย                  </t>
    </r>
  </si>
  <si>
    <r>
      <t>กลุ่มเป้าหมาย</t>
    </r>
    <r>
      <rPr>
        <sz val="12"/>
        <rFont val="TH SarabunPSK"/>
        <family val="2"/>
      </rPr>
      <t xml:space="preserve"> จ้าหน้าที่กรมโรงงานอุตสาหกรรมที่ปฏิบัติหน้าที่รับผิดชอบด้านการกำกับดูแลวัตถุอันตราย</t>
    </r>
  </si>
  <si>
    <r>
      <t>ผลประโยชน์ที่จะได้รับ</t>
    </r>
    <r>
      <rPr>
        <sz val="12"/>
        <rFont val="TH SarabunPSK"/>
        <family val="2"/>
      </rPr>
      <t xml:space="preserve"> รับทราบและชี้แจงทำความเข้าใจข้อกฎหมายและวิธีปฏิบัติในการ กำกับดูแลสารเคมีภาคอุตสาหกรรมระหว่างภาครัฐและเอกชนของประเทศในภูมิภาคเอเชีย</t>
    </r>
  </si>
  <si>
    <t xml:space="preserve"> ชั้นประหยัด 25,000*2=50,000 บาท ค่าแท็กซี่ 5,000 บาท</t>
  </si>
  <si>
    <t xml:space="preserve">11. โครงการเสริมสร้างทักษะความชำนาญสำหรับเจ้าหน้าที่ ณ สถาบัน GTZ (German Technical Cooperation Agency) ณ ประเทศเยอรมัน วันที่ (5วัน) พฤษภาคม 2562 </t>
  </si>
  <si>
    <t>ดูงาน</t>
  </si>
  <si>
    <t>เยอรมัน</t>
  </si>
  <si>
    <t>จ</t>
  </si>
  <si>
    <r>
      <t>วัตถุประสงค์</t>
    </r>
    <r>
      <rPr>
        <sz val="12"/>
        <rFont val="TH SarabunPSK"/>
        <family val="2"/>
      </rPr>
      <t xml:space="preserve"> พัฒนาความรู้และเสริมสร้างทักษะความชำนาญ เกี่ยวกับสารเคมีอันตราย การจัดเก็บรักษาสารเคมี มาตรฐานโครงสร้างสถานที่จัดเก็บ และการตรวจประเมินความเสี่ยงสถานที่จัดเก็บ</t>
    </r>
  </si>
  <si>
    <r>
      <t>กลุ่มเป้าหมาย</t>
    </r>
    <r>
      <rPr>
        <sz val="12"/>
        <rFont val="TH SarabunPSK"/>
        <family val="2"/>
      </rPr>
      <t xml:space="preserve"> จ้าหน้าที่กำกับดูแลสถานที่เก็บวัตถุอันตรายระดับชำนาญการพิเศษลงมา</t>
    </r>
  </si>
  <si>
    <r>
      <t>ผลประโยชน์ที่จะได้รับ</t>
    </r>
    <r>
      <rPr>
        <sz val="12"/>
        <rFont val="TH SarabunPSK"/>
        <family val="2"/>
      </rPr>
      <t xml:space="preserve"> เพื่อให้เจ้าหน้าที่มีความรู้ ความเข้าใจ และได้รับประสบการณ์ตรง ในการบริหารจัดการสถานที่เก็บวัตถุอันตรายที่มีความทันสมัย เป็นไปตาม มาตรฐานสากล ซึ่งจะเป็นการลดความเสี่ยงในการเกิดอุบัติเหตุรุนแรง</t>
    </r>
  </si>
  <si>
    <t>ชั้นประหยัด 35,000*2=70,000 บาท ค่ายานพาหนะ 18,000 บาท</t>
  </si>
  <si>
    <t>2. การประชุมประจำปีหน่วยงานระดับชาติรัฐภาคีอนุสัญญาห้ามอาวุธเคมี ครั้งที่ 20 28-30 พฤศจิกายน 2561 ราชอาณาจักรเนเธอร์แลนด์</t>
  </si>
  <si>
    <t>3. การประชุมสมัยพิเศษของอนุสัญญาห้ามอาวุธเคมี (3 วัน) พฤษภาคม 2562 ราชอาณาจักรเนเธอร์แลนด์</t>
  </si>
  <si>
    <t xml:space="preserve">4. การประชุมระดับภูมิภาคหน่วยงานระดับชาติ รัฐภาคีอนุสัญญาห้ามอาวุธเคมี (3วัน) มิถุนายน 62 สหรัฐอาหรับอิมิเรตส์ </t>
  </si>
  <si>
    <t xml:space="preserve">6.  การประชุม SAICM Regional Meeting for Asia and the Pacific วันที่ (5วัน) ธันวาคม 2561 ประเทศสวิตเซอร์แลนด์ </t>
  </si>
  <si>
    <t>(ณ 21 ก.ค. 60)</t>
  </si>
  <si>
    <t>7. การประชุมคณะทำงานด้านเคมีภายใต้กรอบคณะกรรมการความร่วมมือทางเศรษฐกิจและอุตสาหกรรมอาเซียน-ญี่ปุ่น (The 23rd Meeting of AMEICC ) วันที่ (3วัน) พฤษภาคม พ.ศ. 2562 ประเทศอินโดนีเซีย</t>
  </si>
  <si>
    <t>สปภ.</t>
  </si>
  <si>
    <t>สหรัฐอเมริกา</t>
  </si>
  <si>
    <t xml:space="preserve"> จ</t>
  </si>
  <si>
    <t>(ค่าใช้จ่ายอื่นๆ ประกอบด้วย ค่าทำพาสปอร์ต ค่าเอกสารประกอบการประชุม เป็นต้น)</t>
  </si>
  <si>
    <t xml:space="preserve">ราชอาณาจักรสวีเดน
</t>
  </si>
  <si>
    <t xml:space="preserve">สาธารณรัฐฝรั่งเศส
</t>
  </si>
  <si>
    <t xml:space="preserve"> ง</t>
  </si>
  <si>
    <t>ประเภท ก</t>
  </si>
  <si>
    <t xml:space="preserve">สาธารณรัฐออสเตรีย
</t>
  </si>
  <si>
    <t>สกอ.</t>
  </si>
  <si>
    <t>ญึ่ปุ่น</t>
  </si>
  <si>
    <t xml:space="preserve">1) ค่าแท็กซี่ไป-กลับ ที่พัก-สนามบิน (ภายในประเทศ) 1,000 บาท 2) ค่าทำหนังสือเดินทาง 1,000 บาท  3) ค่าโทรศัพท์และอินเตอร์เน็ต 3 วัน 1,500 บาท </t>
  </si>
  <si>
    <t>สมาพันธรัฐสวิส</t>
  </si>
  <si>
    <t xml:space="preserve">1) ค่าเครื่องบินไป-กลับ 40,000 บาท 2) ค่าแท็กซี่ไป-กลับ ที่พัก-สนามบิน (ต่างประเทศ) 3,000 บาท 3) ค่าแท็กซี่ไป-กลับ ที่พัก-สถานที่ประชุม (ต่างประเทศ) 3 วัน 3,000 บาท 4) ค่าโทรศัพท์และอินเตอร์เน็ต 3 วัน 1,500 บาท </t>
  </si>
  <si>
    <t xml:space="preserve">1) ค่าแท็กซี่ไป-กลับ ที่พัก-สนามบิน (ภายในประเทศ) 1,000 บาท 2) ค่าทำหนังสือเดินทาง 1,000 บาท  3) ค่าโทรศัพท์และอินเตอร์เน็ต 5 วัน 5,000 บาท =7000 </t>
  </si>
  <si>
    <t>1) ค่าเครื่องบินไป-กลับ 100,000 บาท  2) ค่าแท็กซี่ไป-กลับ ที่พัก-สนามบิน (ต่างประเทศ) 3,000 บาท 3) ค่าแท็กซี่ไป-กลับ ที่พัก-สถานที่ประชุม (ต่างประเทศ) 5 วัน 5,000 บาท 4) ค่าธรรมเนียมเข้าพื้นที่/ประเทศ (วันละ 200 บาท x 5 วัน) 1,000 บาท = 9,000</t>
  </si>
  <si>
    <t>ญี่ปุ่น</t>
  </si>
  <si>
    <t>1) ค่าตั๋วเครื่องบิน 40,000 บาท 2) ค่าแท็กซี่ไป-กลับ ที่พัก-สนามบิน (ต่างประเทศ) 3,000 บาท 3) ค่าแท็กซี่ไป-กลับ ที่พัก-สถานที่ประชุม (ต่างประเทศ) 3 วัน 3,000 บาท</t>
  </si>
  <si>
    <t>1) ค่าแท็กซี่ไป-กลับ ที่พัก-สนามบิน (ภายในประเทศ) 1,000 บาท 2) ค่าทำหนังสือเดินทาง 1,000 บาท  3) ค่าโทรศัพท์และอินเตอร์เน็ต 3 วัน 1,500 บาท</t>
  </si>
  <si>
    <t>13. การประชุม Open-ended Working Group of the Basel Convention สมัยที่ 11 (OEWG-11) (เม.ย. - พ.ค.)</t>
  </si>
  <si>
    <t>14. การประชุม Asian Network for Prevention of Illegal Transboundary Movement of Hazardous Waste (ก.ย. - ม.ค.)</t>
  </si>
  <si>
    <t>12. การประชุม Regional 3Rs forum in Asia (ต.ค.-ธ.ค.)</t>
  </si>
  <si>
    <t>14. การประชุม Asian Network for Prevention of Illegal Transboundary Movement of Hazardous Waste    (ก.ย. - ม.ค.)</t>
  </si>
  <si>
    <t>0 2202 4244</t>
  </si>
  <si>
    <t>15. การประชุมคณะทำงานอาเซียนด้านการจัดการสารเคมีและของเสีย (Meeting of ASEAN Working Group on Chemical and Wastes)</t>
  </si>
  <si>
    <t>เมียนมา</t>
  </si>
  <si>
    <t>ข</t>
  </si>
  <si>
    <r>
      <t>วัตถุประสงค์</t>
    </r>
    <r>
      <rPr>
        <sz val="12"/>
        <rFont val="TH SarabunPSK"/>
        <family val="2"/>
      </rPr>
      <t xml:space="preserve"> เพื่อติดตามความก้าวหน้าการดำเนินงานตามพันธกรณีข้อตกพหุภาคีด้านสิ่งแวดล้อมที่เกี่ยวข้องกับชั้นบรรยากาศ และการดำเนินงานด้านการจัดการสารเคมีและของเสียอันตราย รวมทั้งประสานความร่วมมือระหว่างประเทศสมาชิกอาเซียนด้านการจัดการสิ่งแวดล้อมที่เกี่ยวข้อง</t>
    </r>
  </si>
  <si>
    <t>สสย</t>
  </si>
  <si>
    <r>
      <t>กลุ่มเป้าหมาย</t>
    </r>
    <r>
      <rPr>
        <sz val="12"/>
        <rFont val="TH SarabunPSK"/>
        <family val="2"/>
      </rPr>
      <t xml:space="preserve"> ประเทศสมาชิกอาเซียน</t>
    </r>
  </si>
  <si>
    <r>
      <t>ผลประโยชน์ที่จะได้รับ</t>
    </r>
    <r>
      <rPr>
        <sz val="12"/>
        <rFont val="TH SarabunPSK"/>
        <family val="2"/>
      </rPr>
      <t xml:space="preserve"> 1. ทราบถึงความคืบหน้าการดำเนินงานตามพันธกรณีข้อตกพหุภาคีด้านสิ่งแวดล้อมที่เกี่ยวข้องกับประเด็นด้านสิ่งแวดล้อม 2. เสริมสร้างการบูรณาการและความร่วมมือระหว่างประเทศสมาชิกอาเซียน</t>
    </r>
  </si>
  <si>
    <t>16. การประชุมรัฐภาคีพิธีสารมอนทรีออล 
(กรุงเจนีวา สมาพันธรัฐสวิส ประมาณเดือนพฤศจิกายน 2561)</t>
  </si>
  <si>
    <r>
      <t>กลุ่มเป้าหมาย</t>
    </r>
    <r>
      <rPr>
        <sz val="12"/>
        <rFont val="TH SarabunPSK"/>
        <family val="2"/>
      </rPr>
      <t xml:space="preserve"> ข้าราชการประจำส่วนอนุรักษ์โอโซน/ หน่วยงานที่เกี่ยวข้อง</t>
    </r>
  </si>
  <si>
    <r>
      <t>วัตถุประสงค์</t>
    </r>
    <r>
      <rPr>
        <sz val="12"/>
        <rFont val="TH SarabunPSK"/>
        <family val="2"/>
      </rPr>
      <t xml:space="preserve"> - เพื่อติดตามสถานการณ์ การเปลี่ยนแปลง นโยบาย และการให้ความช่วยเหลือด้านการเงินและด้านเทคนิคกับประเทศภาคีสมาชิก
- เพื่อติดตาม วิเคราะห์สถานการณ์ของประเทศภาคีสมาชิกอื่น ๆ 
- เพื่อเป็นเวทีแลกเปลี่ยนข้อคิดเห็น, อุปสรรค/ปัญหา </t>
    </r>
  </si>
  <si>
    <r>
      <t>ผลประโยชน์ที่จะได้รับ</t>
    </r>
    <r>
      <rPr>
        <sz val="12"/>
        <rFont val="TH SarabunPSK"/>
        <family val="2"/>
      </rPr>
      <t xml:space="preserve"> - เพื่อเป็นการสร้างภาพลักษณ์ที่ดีของประเทศ 
- เพื่อสามารถกำหนดนโยบายและทิศทางการส่งเสริมอุตสาหกรรมที่เกี่ยวข้อง และมาตรการต่าง ๆ ได้อย่างเหมาะสม </t>
    </r>
  </si>
  <si>
    <t>(ค่าแท็กซี่-ในประเทศ + ค่าโทรศัพท์)</t>
  </si>
  <si>
    <t>17. การประชุมเตรียมการพิธีสารมอนทรีออล 
(กรุงเจนีวา สมาพันธรัฐสวิส ประมาณเดือนกรกฎาคม 2562)</t>
  </si>
  <si>
    <r>
      <t>วัตถุประสงค์</t>
    </r>
    <r>
      <rPr>
        <sz val="12"/>
        <rFont val="TH SarabunPSK"/>
        <family val="2"/>
      </rPr>
      <t xml:space="preserve"> - เพื่อติดตามข้อมูลด้านเทคนิควิชาการที่เกี่ยวข้องกับการใช้สารไฮโดรคลอโร ฟลูออโรคาร์บอน (HFCs) ในภาคอุตสาหกรรมเครื่องปรับอากาศ
- เพื่อติดตามและเตรียมความพร้อมในการขอรับเงินช่วยเหลือในการปรับเปลี่ยนเทคโนโลยีสารทดแทน
- เพื่อแลกเปลี่ยนข้อมูลในการดำเนิน</t>
    </r>
    <r>
      <rPr>
        <u/>
        <sz val="12"/>
        <rFont val="TH SarabunPSK"/>
        <family val="2"/>
      </rPr>
      <t xml:space="preserve">
</t>
    </r>
  </si>
  <si>
    <r>
      <t>ผลประโยชน์ที่จะได้รับ</t>
    </r>
    <r>
      <rPr>
        <sz val="11"/>
        <rFont val="TH SarabunPSK"/>
        <family val="2"/>
      </rPr>
      <t xml:space="preserve"> - เพื่อนำข้อมูลที่ได้รับทราบจากการประชุมเป็นข้อมูลพื้นฐานในการจัดทำแผนการลดและเลิกใช้สาร HFCs ของประเทศ 
- เพื่อเป็นการเตรียนมความพร้อมของภาครัฐในการจัดทำมาตรการ/หลักเกณฑ์ต่างๆ </t>
    </r>
  </si>
  <si>
    <t>18. การประชุมประเทศภาคีสมาชิกอนุสัญญาสหประชาชาติ ว่าด้วยการเปลี่ยนแปลงสภาพภูมิอากาศ พิธีสารเกียวโต และความตกลงปารีส ณ สหพันธ์สาธารณรัฐเยอรมนี เดือนพฤศจิกายน/ธันวาคม 2561</t>
  </si>
  <si>
    <t>สหพันธ์สาธารณรัฐเยอรมนี</t>
  </si>
  <si>
    <r>
      <t>วัตถุประสงค์</t>
    </r>
    <r>
      <rPr>
        <sz val="12"/>
        <rFont val="TH SarabunPSK"/>
        <family val="2"/>
      </rPr>
      <t xml:space="preserve">  เพื่อให้หน่วยงาน ที่รับผิดชอบการดำเนินงานตาม       อนุสัญญาฯ ได้มีส่วนร่วมในการเจรจาต่อรองในการกำหนดพันธกรณี ที่ประเทศจะต้องดำเนินการต่อไป</t>
    </r>
  </si>
  <si>
    <r>
      <t>กลุ่มเป้าหมาย</t>
    </r>
    <r>
      <rPr>
        <sz val="12"/>
        <rFont val="TH SarabunPSK"/>
        <family val="2"/>
      </rPr>
      <t xml:space="preserve">  เจ้าหน้าที่ส่วนยุทธศาสตร์และข้อตกลง พหุภาคีด้านสิ่งแวดล้อมและผู้บริหารของกรมโรงงานอุตสาหกรรม</t>
    </r>
  </si>
  <si>
    <r>
      <t>ผลประโยชน์ที่จะได้รับ</t>
    </r>
    <r>
      <rPr>
        <sz val="12"/>
        <rFont val="TH SarabunPSK"/>
        <family val="2"/>
      </rPr>
      <t xml:space="preserve"> สามารถรักษาผลประโยชน์ของประเทศ ในการต้องปฏิบัติตามพันธกรณีที่เป็นผลจากการประชุมและนำ ข้อตกลงจากการประชุมมาดำเนินการได้อย่างถูกต้อง</t>
    </r>
  </si>
  <si>
    <t>19. การประชุมประเทศภาคีสมาชิกอนุสัญญามินามาตะว่าด้วยสารปรอท ณ สมาพันธรัฐสวิส   พฤษภาคม 2562</t>
  </si>
  <si>
    <r>
      <t>วัตถุประสงค์</t>
    </r>
    <r>
      <rPr>
        <sz val="12"/>
        <rFont val="TH SarabunPSK"/>
        <family val="2"/>
      </rPr>
      <t xml:space="preserve"> เพื่อให้หน่วยงาน ที่รับผิดชอบการดำเนินงานตามอนุสัญญาฯ ได้มีส่วนร่วมในการเจรจาต่ารองในการกำหนด พันธกรณีที่ประเทศจะต้องดำเนินการต่อไป</t>
    </r>
  </si>
  <si>
    <r>
      <t>กลุ่มเป้าหมาย</t>
    </r>
    <r>
      <rPr>
        <sz val="12"/>
        <rFont val="TH SarabunPSK"/>
        <family val="2"/>
      </rPr>
      <t xml:space="preserve"> เจ้าหน้าที่ส่วนยุทธศาสตร์และข้อตกลงพหุภาคีด้านสิ่งแวดล้อม และผู้บริหารของกรมโรงงานอุตสาหกรรม</t>
    </r>
  </si>
  <si>
    <r>
      <t>ผลประโยชน์ที่จะได้รับ</t>
    </r>
    <r>
      <rPr>
        <sz val="12"/>
        <rFont val="TH SarabunPSK"/>
        <family val="2"/>
      </rPr>
      <t xml:space="preserve"> สามารถรักษาผลประโยชน์ของประเทศในการต้องปฏิบัติตาม พันธกรณีที่เป็นผลจากการประชุมและนำข้อตกลง จากการประชุมมาดำเนินการได้อย่างถูกต้อง</t>
    </r>
  </si>
  <si>
    <t>19. การประชุมประเทศภาคีสมาชิกอนุสัญญามินามาตะว่าด้วยสารปรอท ณ สมาพันธรัฐสวิส พฤษภาคม 2562</t>
  </si>
  <si>
    <t>20. การประชุมรัฐภาคีอนุสัญญารอตเตอร์ดัมฯ/        การประชุมรัฐภาคีอนุสัญญาสตอกโฮล์ม              ณ สมาพันธรัฐสวิส เมษายน-พฤษภาคม 2562</t>
  </si>
  <si>
    <t>20. การประชุมรัฐภาคีอนุสัญญารอตเตอร์ดัมฯ/การประชุมรัฐภาคีอนุสัญญาสตอกโฮล์ม ณ สมาพันธรัฐสวิส เมษายน-พฤษภาคม 2562</t>
  </si>
  <si>
    <t>21. 2019 Spring Meeting and 15th Global Congress on Process Safety</t>
  </si>
  <si>
    <t>22. การประชุมคณะกรรมการวิชาการขององค์การระหว่างประเทศ ว่าด้วยการมาตรฐานการจัดการอาชีวอนามัยและความปลอดภัย คณะที่ 283 (ISO/PC 283 Occupational Health and Safety Management System)</t>
  </si>
  <si>
    <t>23. การประชุม IUPAC World Chemistry Congress</t>
  </si>
  <si>
    <t xml:space="preserve">21. 2019 Spring Meeting and 15th Global  Congress on Process Safety
</t>
  </si>
  <si>
    <t xml:space="preserve">22. การประชุมคณะกรรมการวิชาการขององค์การระหว่างประเทศ ว่าด้วยการมาตรฐานการจัดการอาชีวอนามัยและความปลอดภัย คณะที่ 283 (ISO/PC 283 Occupational Health and Safety Management System) ทวีปยุโรป
</t>
  </si>
  <si>
    <t xml:space="preserve">24. การประชุมใหญ่สามัญ สมัยที่ 63 ของทบวงการพลังงานปรมาณูระหว่างประเทศ (60rd Session of the IAEA General Conference : 63rd IAEA GC)
</t>
  </si>
  <si>
    <t>15. การประชุมคณะทำงานอาเซียนด้านการจัดการสารเคมีและของเสีย (Meeting of ASEAN Working Group on Chemical and Wastes)  (มิ.ย. - ก.ค.)</t>
  </si>
  <si>
    <r>
      <t>24. การประชุมใหญ่สามัญ สมัยที่ 63 ของทบวงการพลังงานปรมาณูระหว่างประเทศ (60</t>
    </r>
    <r>
      <rPr>
        <b/>
        <vertAlign val="superscript"/>
        <sz val="16"/>
        <rFont val="TH SarabunPSK"/>
        <family val="2"/>
      </rPr>
      <t>rd</t>
    </r>
    <r>
      <rPr>
        <b/>
        <sz val="16"/>
        <rFont val="TH SarabunPSK"/>
        <family val="2"/>
      </rPr>
      <t xml:space="preserve"> Session of the IAEA General Conference : 63</t>
    </r>
    <r>
      <rPr>
        <b/>
        <vertAlign val="superscript"/>
        <sz val="16"/>
        <rFont val="TH SarabunPSK"/>
        <family val="2"/>
      </rPr>
      <t>rd</t>
    </r>
    <r>
      <rPr>
        <b/>
        <sz val="16"/>
        <rFont val="TH SarabunPSK"/>
        <family val="2"/>
      </rPr>
      <t xml:space="preserve"> IAEA GC)</t>
    </r>
  </si>
  <si>
    <r>
      <t xml:space="preserve">วัตถุประสงค์ </t>
    </r>
    <r>
      <rPr>
        <sz val="12"/>
        <rFont val="TH SarabunPSK"/>
        <family val="2"/>
      </rPr>
      <t>เข้าร่วมในฐานะประเทศภาคีสมาชิกเพื่อจัดทำนโยบาย 3R กลยุทธ์ สร้างเครือข่าย การมีส่วนร่วม และการจัดการของเสียสำหรับประเทศในเอเชีย</t>
    </r>
  </si>
  <si>
    <r>
      <t>ผลประโยชน์ที่จะได้รับ</t>
    </r>
    <r>
      <rPr>
        <sz val="12"/>
        <rFont val="TH SarabunPSK"/>
        <family val="2"/>
      </rPr>
      <t xml:space="preserve"> มีส่วนร่วมกำหนดนโยบาย 3R กลยุทธ์ สร้างเครือข่าย การมีส่วนร่วม และการจัดการของเสียสำหรับประเทศในเอเชีย</t>
    </r>
  </si>
  <si>
    <r>
      <t xml:space="preserve">วัตถุประสงค์ </t>
    </r>
    <r>
      <rPr>
        <sz val="12"/>
        <rFont val="TH SarabunPSK"/>
        <family val="2"/>
      </rPr>
      <t>เข้าร่วมในฐานะประเทศภาคีสมาชิกเพื่อแถลงผลการดำเนินงานและหารือเพื่อขจัดปัญหาการลักลอบเคลื่อนย้ายของเสียข้ามแดน</t>
    </r>
  </si>
  <si>
    <r>
      <t>กลุ่มเป้าหมาย</t>
    </r>
    <r>
      <rPr>
        <sz val="12"/>
        <rFont val="TH SarabunPSK"/>
        <family val="2"/>
      </rPr>
      <t xml:space="preserve"> น่วยงานผู้มีอำนาจ (Competent Agency) และศูนย์ประสานงานอนุสัญญา (Focal Point) ของประเทศภาคีสมาชิก </t>
    </r>
  </si>
  <si>
    <r>
      <t>ผลประโยชน์ที่จะได้รับ</t>
    </r>
    <r>
      <rPr>
        <sz val="12"/>
        <rFont val="TH SarabunPSK"/>
        <family val="2"/>
      </rPr>
      <t xml:space="preserve"> ร่วมให้ข้อคิดเห็นและแลกเปลี่ยนประสบการณ์เพื่อแก้ไขปัญหาและเรียนรู้การกำกับดูแลการจัดการของเสียอันตรายข้ามแดน และมาตรการอื่นๆ ที่เพิ่มเติม</t>
    </r>
  </si>
  <si>
    <r>
      <t>วัตถุประสงค์</t>
    </r>
    <r>
      <rPr>
        <sz val="12"/>
        <rFont val="TH SarabunPSK"/>
        <family val="2"/>
      </rPr>
      <t xml:space="preserve"> เข้าร่วมในฐานะประเทศภาคีสมาชิก เพื่อแลกเปลี่ยนข้อมูลและเสริมสร้างศักยภาพเจ้าหน้าที่ในระดับภูมิภาค และการนำแนวทางปฏิบัติต่าง ๆ ที่ได้การรับรองจากการประชุมรัฐภาคีอนุสัญญาบาเซลมาปฏิบัติ</t>
    </r>
  </si>
  <si>
    <r>
      <t xml:space="preserve">กลุ่มเป้าหมาย </t>
    </r>
    <r>
      <rPr>
        <sz val="12"/>
        <rFont val="TH SarabunPSK"/>
        <family val="2"/>
      </rPr>
      <t xml:space="preserve">เจ้าหน้าที่สำนักบริหารจัดการกากอุตสาหกรรม กรมโรงงานอุตสาหกรรม ซึ่งเป็นหน่วยงานผู้มีอำนาจ (Competent Agency) ภายใต้อนุสัญญาบาเซล   </t>
    </r>
  </si>
  <si>
    <r>
      <t>ผลประโยชน์ที่จะได้รับ</t>
    </r>
    <r>
      <rPr>
        <sz val="12"/>
        <rFont val="TH SarabunPSK"/>
        <family val="2"/>
      </rPr>
      <t xml:space="preserve"> เสริมสร้างศักยภาพเจ้าหน้าที่เพื่อป้องกันการเคลื่อนย้ายของเสียอันตรายข้ามแดนที่ผิดกฎหมาย</t>
    </r>
  </si>
  <si>
    <r>
      <t>วัตถุประสงค์</t>
    </r>
    <r>
      <rPr>
        <sz val="12"/>
        <rFont val="TH SarabunPSK"/>
        <family val="2"/>
      </rPr>
      <t xml:space="preserve">  ประชุมเพื่อเตรียมความพร้อมในการนำวิธีการจัดการความปลอดภัยของกระบวนการผลิตมากำกับดูแลโรงงานอุตสาหกรรม
</t>
    </r>
    <r>
      <rPr>
        <u/>
        <sz val="12"/>
        <rFont val="TH SarabunPSK"/>
        <family val="2"/>
      </rPr>
      <t xml:space="preserve">
</t>
    </r>
  </si>
  <si>
    <r>
      <t>กลุ่มเป้าหมาย</t>
    </r>
    <r>
      <rPr>
        <sz val="12"/>
        <rFont val="TH SarabunPSK"/>
        <family val="2"/>
      </rPr>
      <t xml:space="preserve"> ผู้เชี่ยวชาญด้านความปลอดภัยของกระบวนการผลิต</t>
    </r>
    <r>
      <rPr>
        <u/>
        <sz val="12"/>
        <rFont val="TH SarabunPSK"/>
        <family val="2"/>
      </rPr>
      <t xml:space="preserve">
</t>
    </r>
  </si>
  <si>
    <r>
      <t>ผลประโยชน์ที่จะได้รับ</t>
    </r>
    <r>
      <rPr>
        <sz val="12"/>
        <rFont val="TH SarabunPSK"/>
        <family val="2"/>
      </rPr>
      <t xml:space="preserve"> ร่วมประชุมหารือและรับราบแนวทางในการจัดการความปลอดภัยของกระบวนการผลิตในภาคอุตสาหกรรม</t>
    </r>
    <r>
      <rPr>
        <u/>
        <sz val="12"/>
        <rFont val="TH SarabunPSK"/>
        <family val="2"/>
      </rPr>
      <t xml:space="preserve">
</t>
    </r>
  </si>
  <si>
    <r>
      <t>วัตถุประสงค์</t>
    </r>
    <r>
      <rPr>
        <sz val="12"/>
        <rFont val="TH SarabunPSK"/>
        <family val="2"/>
      </rPr>
      <t xml:space="preserve"> ประชุมในฐานะคณะกรรมการจัดทำมาตรฐานการจัดการอาชีวอนามัยและความปลอดภัย (ISO/PC 283 Occupational Health and Safety) เพื่อกำหนดมาตรฐาน เนื้อหาด้าน ความปลอดภัย เพื่อลดอุบัติเหตุ อุบัติภัยในโรงงาน
</t>
    </r>
    <r>
      <rPr>
        <u/>
        <sz val="12"/>
        <rFont val="TH SarabunPSK"/>
        <family val="2"/>
      </rPr>
      <t xml:space="preserve">
</t>
    </r>
  </si>
  <si>
    <r>
      <t>กลุ่มเป้าหมาย</t>
    </r>
    <r>
      <rPr>
        <sz val="12"/>
        <rFont val="TH SarabunPSK"/>
        <family val="2"/>
      </rPr>
      <t xml:space="preserve"> ทวีปยุโรป</t>
    </r>
  </si>
  <si>
    <r>
      <t>ผลประโยชน์ที่จะได้รับ</t>
    </r>
    <r>
      <rPr>
        <sz val="12"/>
        <rFont val="TH SarabunPSK"/>
        <family val="2"/>
      </rPr>
      <t xml:space="preserve"> ร่วมประชุมในการกำหนดมาตรฐานด้านความ ปลอดภัยให้เหมาะสมกับประเทศไทย ผู้ประกอบกิจการโรงงานสามารถปฏิบัติได้ เกิดความปลอดภัยในโรงงาน</t>
    </r>
    <r>
      <rPr>
        <u/>
        <sz val="12"/>
        <rFont val="TH SarabunPSK"/>
        <family val="2"/>
      </rPr>
      <t xml:space="preserve">
</t>
    </r>
  </si>
  <si>
    <r>
      <t>วัตถุประสงค์</t>
    </r>
    <r>
      <rPr>
        <sz val="12"/>
        <rFont val="TH SarabunPSK"/>
        <family val="2"/>
      </rPr>
      <t xml:space="preserve"> เพื่อศึกษาเทคโนโลยีใหม่ ๆ เกี่ยวกับสารเคมี และแนวโน้มของโลกในการบริหารจัดการสารเคมี
</t>
    </r>
    <r>
      <rPr>
        <u/>
        <sz val="12"/>
        <rFont val="TH SarabunPSK"/>
        <family val="2"/>
      </rPr>
      <t xml:space="preserve">
</t>
    </r>
  </si>
  <si>
    <r>
      <t>กลุ่มเป้าหมาย</t>
    </r>
    <r>
      <rPr>
        <sz val="12"/>
        <rFont val="TH SarabunPSK"/>
        <family val="2"/>
      </rPr>
      <t xml:space="preserve"> ผู้เชี่ยวชาญด้านสารเคมีในแขนงต่าง ๆ
</t>
    </r>
  </si>
  <si>
    <r>
      <t>ผลประโยชน์ที่จะได้รับ</t>
    </r>
    <r>
      <rPr>
        <sz val="12"/>
        <rFont val="TH SarabunPSK"/>
        <family val="2"/>
      </rPr>
      <t xml:space="preserve"> นำมาใช้ในการปรับปรุงหรือพัฒนาการบริหารจัดการสารเคมีในโรงงานอุตสาหกรรม
</t>
    </r>
    <r>
      <rPr>
        <u/>
        <sz val="12"/>
        <rFont val="TH SarabunPSK"/>
        <family val="2"/>
      </rPr>
      <t xml:space="preserve">
</t>
    </r>
  </si>
  <si>
    <r>
      <t>วัตถุประสงค์</t>
    </r>
    <r>
      <rPr>
        <sz val="12"/>
        <rFont val="TH SarabunPSK"/>
        <family val="2"/>
      </rPr>
      <t xml:space="preserve"> เพื่อเตรียมความพร้อมในฐานะหน่วยงานที่เกี่ยวข้องเพื่อพัฒนาบุคลากรและประยุกต์ใช้รังสีเทคนิคในอุตสาหกรรมต่าง ๆ
</t>
    </r>
    <r>
      <rPr>
        <u/>
        <sz val="12"/>
        <rFont val="TH SarabunPSK"/>
        <family val="2"/>
      </rPr>
      <t xml:space="preserve">
</t>
    </r>
  </si>
  <si>
    <r>
      <t>กลุ่มเป้าหมาย</t>
    </r>
    <r>
      <rPr>
        <sz val="12"/>
        <rFont val="TH SarabunPSK"/>
        <family val="2"/>
      </rPr>
      <t xml:space="preserve"> ประเทศสมาชิก</t>
    </r>
    <r>
      <rPr>
        <u/>
        <sz val="12"/>
        <rFont val="TH SarabunPSK"/>
        <family val="2"/>
      </rPr>
      <t xml:space="preserve">
</t>
    </r>
  </si>
  <si>
    <r>
      <t xml:space="preserve">ผลประโยชน์ที่จะได้รับ </t>
    </r>
    <r>
      <rPr>
        <sz val="12"/>
        <rFont val="TH SarabunPSK"/>
        <family val="2"/>
      </rPr>
      <t xml:space="preserve">ร่วมประชุมเพื่อเรียนรู้เทคโนโลยีการใช้รังสีเทคนิคเพื่อนำมาพัฒนาภาคอุตสาหกรรมของประเทศไทยให้มีความปลอดภัยมากยิ่งขึ้น
</t>
    </r>
    <r>
      <rPr>
        <u/>
        <sz val="12"/>
        <rFont val="TH SarabunPSK"/>
        <family val="2"/>
      </rPr>
      <t xml:space="preserve">
</t>
    </r>
  </si>
  <si>
    <r>
      <t>กลุ่มเป้าหมาย</t>
    </r>
    <r>
      <rPr>
        <sz val="12"/>
        <rFont val="TH SarabunPSK"/>
        <family val="2"/>
      </rPr>
      <t xml:space="preserve"> หน่วยงานที่มีอำนาจหน้าที่ที่เกี่ยวข้องกับการจัดการ     ของเสีย</t>
    </r>
  </si>
  <si>
    <t>ว่าที่ ร.ต.ญ. อารดา อินทชาติ</t>
  </si>
  <si>
    <t>นักวิเคราะห์นโยบายและแผนปฏิบัติการ</t>
  </si>
  <si>
    <t>rambo_ann@hotmail.com</t>
  </si>
  <si>
    <t>กิจกรรม : ขับเคลื่อนนโยบายและยุทธศาสตร์</t>
  </si>
  <si>
    <t>โครงการ : ยกระดับการพัฒนาระบบบริหารจัดการกระทรวงอุตสาหกรรม</t>
  </si>
  <si>
    <t>รายการค่าใช้จ่ายในการเจรจาธุรกิจและประชุมนานาชาติ</t>
  </si>
  <si>
    <t>กองบริหารจัดการวัตถุอันตราย</t>
  </si>
  <si>
    <t>กองบริหารจัดการกากอุตสาหกรรม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</si>
</sst>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(* #,##0.00_);_(* \(#,##0.00\);_(* &quot;-&quot;??_);_(@_)"/>
  </numFmts>
  <fonts count="54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2"/>
      <name val="นูลมรผ"/>
      <charset val="129"/>
    </font>
    <font>
      <sz val="12"/>
      <name val="นูลมรผ"/>
    </font>
    <font>
      <b/>
      <sz val="12"/>
      <name val="Arial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sz val="10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color indexed="9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4"/>
      <name val="AngsanaUPC"/>
      <family val="1"/>
    </font>
    <font>
      <b/>
      <sz val="12"/>
      <name val="Symbol"/>
      <family val="1"/>
      <charset val="2"/>
    </font>
    <font>
      <b/>
      <sz val="11"/>
      <name val="TH SarabunPSK"/>
      <family val="2"/>
    </font>
    <font>
      <sz val="12"/>
      <name val="Symbol"/>
      <family val="1"/>
      <charset val="2"/>
    </font>
    <font>
      <b/>
      <sz val="16"/>
      <name val="TH SarabunPSK"/>
      <family val="2"/>
    </font>
    <font>
      <sz val="14"/>
      <name val="Angsana New"/>
      <family val="1"/>
    </font>
    <font>
      <sz val="12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4"/>
      <name val="AngsanaUPC"/>
    </font>
    <font>
      <sz val="12"/>
      <name val="Wingdings"/>
      <charset val="2"/>
    </font>
    <font>
      <b/>
      <sz val="12"/>
      <name val="Wingdings"/>
      <charset val="2"/>
    </font>
    <font>
      <b/>
      <sz val="14"/>
      <name val="Angsana New"/>
      <family val="1"/>
    </font>
    <font>
      <u/>
      <sz val="11"/>
      <name val="TH SarabunPSK"/>
      <family val="2"/>
    </font>
    <font>
      <sz val="11"/>
      <name val="TH SarabunPSK"/>
      <family val="2"/>
    </font>
    <font>
      <b/>
      <vertAlign val="superscript"/>
      <sz val="16"/>
      <name val="TH SarabunPSK"/>
      <family val="2"/>
    </font>
    <font>
      <u/>
      <sz val="14"/>
      <color theme="10"/>
      <name val="AngsanaUPC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2"/>
        <bgColor indexed="3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5">
    <xf numFmtId="0" fontId="0" fillId="0" borderId="0"/>
    <xf numFmtId="9" fontId="4" fillId="0" borderId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9" fontId="5" fillId="0" borderId="0" applyFont="0" applyFill="0" applyBorder="0" applyAlignment="0" applyProtection="0"/>
    <xf numFmtId="0" fontId="1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16" fillId="0" borderId="0"/>
    <xf numFmtId="0" fontId="14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19" applyNumberFormat="0" applyAlignment="0" applyProtection="0"/>
    <xf numFmtId="0" fontId="21" fillId="18" borderId="20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19" applyNumberFormat="0" applyAlignment="0" applyProtection="0"/>
    <xf numFmtId="0" fontId="28" fillId="0" borderId="24" applyNumberFormat="0" applyFill="0" applyAlignment="0" applyProtection="0"/>
    <xf numFmtId="0" fontId="29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0" fillId="19" borderId="0"/>
    <xf numFmtId="0" fontId="4" fillId="5" borderId="25" applyNumberFormat="0" applyFont="0" applyAlignment="0" applyProtection="0"/>
    <xf numFmtId="0" fontId="31" fillId="17" borderId="26" applyNumberForma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15" fillId="0" borderId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1" fillId="0" borderId="0"/>
    <xf numFmtId="189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/>
    <xf numFmtId="0" fontId="43" fillId="0" borderId="0"/>
    <xf numFmtId="0" fontId="44" fillId="0" borderId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0"/>
    <xf numFmtId="0" fontId="1" fillId="0" borderId="0"/>
    <xf numFmtId="0" fontId="53" fillId="0" borderId="0" applyNumberFormat="0" applyFill="0" applyBorder="0" applyAlignment="0" applyProtection="0"/>
  </cellStyleXfs>
  <cellXfs count="317">
    <xf numFmtId="0" fontId="0" fillId="0" borderId="0" xfId="0"/>
    <xf numFmtId="0" fontId="8" fillId="0" borderId="0" xfId="0" applyFont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0" xfId="0" applyFont="1" applyAlignment="1"/>
    <xf numFmtId="0" fontId="12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11" xfId="0" applyFont="1" applyBorder="1"/>
    <xf numFmtId="0" fontId="13" fillId="0" borderId="10" xfId="0" applyFont="1" applyBorder="1"/>
    <xf numFmtId="49" fontId="10" fillId="0" borderId="10" xfId="0" applyNumberFormat="1" applyFont="1" applyBorder="1"/>
    <xf numFmtId="0" fontId="10" fillId="0" borderId="13" xfId="0" applyFont="1" applyBorder="1"/>
    <xf numFmtId="0" fontId="10" fillId="2" borderId="8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1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10" fillId="2" borderId="5" xfId="0" applyFont="1" applyFill="1" applyBorder="1"/>
    <xf numFmtId="49" fontId="10" fillId="2" borderId="10" xfId="0" applyNumberFormat="1" applyFont="1" applyFill="1" applyBorder="1"/>
    <xf numFmtId="0" fontId="12" fillId="0" borderId="10" xfId="5" applyFont="1" applyBorder="1" applyAlignment="1">
      <alignment horizontal="left" vertical="top"/>
    </xf>
    <xf numFmtId="0" fontId="12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/>
    <xf numFmtId="0" fontId="12" fillId="0" borderId="9" xfId="69" applyFont="1" applyBorder="1" applyAlignment="1">
      <alignment horizontal="center" vertical="center"/>
    </xf>
    <xf numFmtId="0" fontId="12" fillId="0" borderId="9" xfId="69" applyFont="1" applyBorder="1" applyAlignment="1">
      <alignment horizontal="center" vertical="center" wrapText="1"/>
    </xf>
    <xf numFmtId="0" fontId="10" fillId="2" borderId="28" xfId="0" applyFont="1" applyFill="1" applyBorder="1"/>
    <xf numFmtId="0" fontId="10" fillId="2" borderId="29" xfId="0" applyFont="1" applyFill="1" applyBorder="1"/>
    <xf numFmtId="0" fontId="10" fillId="0" borderId="0" xfId="69" applyFont="1"/>
    <xf numFmtId="187" fontId="14" fillId="0" borderId="0" xfId="55" applyNumberFormat="1" applyFont="1" applyFill="1"/>
    <xf numFmtId="0" fontId="14" fillId="0" borderId="0" xfId="55" applyFont="1" applyFill="1"/>
    <xf numFmtId="0" fontId="12" fillId="20" borderId="10" xfId="5" applyFont="1" applyFill="1" applyBorder="1" applyAlignment="1">
      <alignment horizontal="left" vertical="top"/>
    </xf>
    <xf numFmtId="0" fontId="39" fillId="0" borderId="0" xfId="70" applyFont="1"/>
    <xf numFmtId="0" fontId="8" fillId="0" borderId="0" xfId="70" applyFont="1"/>
    <xf numFmtId="0" fontId="8" fillId="0" borderId="0" xfId="70" applyFont="1" applyAlignment="1">
      <alignment horizontal="right"/>
    </xf>
    <xf numFmtId="0" fontId="11" fillId="0" borderId="4" xfId="70" applyFont="1" applyBorder="1" applyAlignment="1">
      <alignment horizontal="center"/>
    </xf>
    <xf numFmtId="0" fontId="8" fillId="0" borderId="3" xfId="70" applyFont="1" applyBorder="1"/>
    <xf numFmtId="0" fontId="10" fillId="0" borderId="32" xfId="70" applyFont="1" applyBorder="1" applyAlignment="1">
      <alignment horizontal="center"/>
    </xf>
    <xf numFmtId="0" fontId="10" fillId="0" borderId="33" xfId="70" applyFont="1" applyBorder="1" applyAlignment="1">
      <alignment horizontal="center"/>
    </xf>
    <xf numFmtId="0" fontId="8" fillId="0" borderId="32" xfId="70" applyFont="1" applyBorder="1"/>
    <xf numFmtId="0" fontId="8" fillId="0" borderId="33" xfId="70" applyFont="1" applyBorder="1"/>
    <xf numFmtId="0" fontId="8" fillId="0" borderId="5" xfId="70" applyFont="1" applyBorder="1"/>
    <xf numFmtId="0" fontId="12" fillId="0" borderId="9" xfId="70" applyFont="1" applyBorder="1" applyAlignment="1">
      <alignment horizontal="center"/>
    </xf>
    <xf numFmtId="0" fontId="12" fillId="0" borderId="5" xfId="70" applyFont="1" applyBorder="1" applyAlignment="1">
      <alignment horizontal="center"/>
    </xf>
    <xf numFmtId="0" fontId="8" fillId="0" borderId="11" xfId="70" applyFont="1" applyBorder="1"/>
    <xf numFmtId="188" fontId="8" fillId="0" borderId="11" xfId="40" applyNumberFormat="1" applyFont="1" applyBorder="1" applyAlignment="1">
      <alignment horizontal="center" vertical="center"/>
    </xf>
    <xf numFmtId="188" fontId="8" fillId="0" borderId="11" xfId="40" applyNumberFormat="1" applyFont="1" applyBorder="1"/>
    <xf numFmtId="188" fontId="8" fillId="0" borderId="10" xfId="40" applyNumberFormat="1" applyFont="1" applyBorder="1"/>
    <xf numFmtId="188" fontId="10" fillId="0" borderId="0" xfId="70" applyNumberFormat="1" applyFont="1"/>
    <xf numFmtId="0" fontId="8" fillId="20" borderId="10" xfId="70" applyFont="1" applyFill="1" applyBorder="1"/>
    <xf numFmtId="188" fontId="8" fillId="20" borderId="10" xfId="40" applyNumberFormat="1" applyFont="1" applyFill="1" applyBorder="1" applyAlignment="1">
      <alignment horizontal="center" vertical="center"/>
    </xf>
    <xf numFmtId="3" fontId="8" fillId="20" borderId="10" xfId="70" applyNumberFormat="1" applyFont="1" applyFill="1" applyBorder="1"/>
    <xf numFmtId="188" fontId="8" fillId="20" borderId="10" xfId="40" applyNumberFormat="1" applyFont="1" applyFill="1" applyBorder="1"/>
    <xf numFmtId="188" fontId="8" fillId="0" borderId="10" xfId="40" applyNumberFormat="1" applyFont="1" applyBorder="1" applyAlignment="1">
      <alignment horizontal="center" vertical="center"/>
    </xf>
    <xf numFmtId="188" fontId="39" fillId="0" borderId="0" xfId="40" applyNumberFormat="1" applyFont="1"/>
    <xf numFmtId="0" fontId="8" fillId="0" borderId="10" xfId="70" applyFont="1" applyBorder="1"/>
    <xf numFmtId="188" fontId="11" fillId="0" borderId="10" xfId="40" applyNumberFormat="1" applyFont="1" applyBorder="1"/>
    <xf numFmtId="188" fontId="39" fillId="0" borderId="0" xfId="70" applyNumberFormat="1" applyFont="1"/>
    <xf numFmtId="0" fontId="11" fillId="0" borderId="9" xfId="70" applyFont="1" applyBorder="1" applyAlignment="1">
      <alignment horizontal="center"/>
    </xf>
    <xf numFmtId="188" fontId="11" fillId="0" borderId="2" xfId="40" applyNumberFormat="1" applyFont="1" applyBorder="1"/>
    <xf numFmtId="188" fontId="11" fillId="0" borderId="9" xfId="40" applyNumberFormat="1" applyFont="1" applyBorder="1"/>
    <xf numFmtId="188" fontId="11" fillId="0" borderId="6" xfId="40" applyNumberFormat="1" applyFont="1" applyBorder="1"/>
    <xf numFmtId="0" fontId="8" fillId="0" borderId="0" xfId="70" applyFont="1" applyAlignment="1" applyProtection="1">
      <alignment vertical="top"/>
      <protection locked="0"/>
    </xf>
    <xf numFmtId="0" fontId="8" fillId="0" borderId="0" xfId="70" applyFont="1" applyAlignment="1" applyProtection="1">
      <alignment horizontal="center" vertical="top"/>
      <protection locked="0"/>
    </xf>
    <xf numFmtId="0" fontId="10" fillId="0" borderId="0" xfId="70" applyFont="1" applyAlignment="1" applyProtection="1">
      <alignment horizontal="right" vertical="top"/>
      <protection locked="0"/>
    </xf>
    <xf numFmtId="0" fontId="12" fillId="0" borderId="4" xfId="70" applyFont="1" applyFill="1" applyBorder="1" applyAlignment="1" applyProtection="1">
      <alignment horizontal="center" vertical="center" shrinkToFit="1"/>
      <protection locked="0"/>
    </xf>
    <xf numFmtId="0" fontId="38" fillId="20" borderId="4" xfId="70" applyFont="1" applyFill="1" applyBorder="1" applyAlignment="1" applyProtection="1">
      <alignment horizontal="center" vertical="center"/>
      <protection locked="0"/>
    </xf>
    <xf numFmtId="3" fontId="38" fillId="20" borderId="4" xfId="70" applyNumberFormat="1" applyFont="1" applyFill="1" applyBorder="1" applyAlignment="1" applyProtection="1">
      <alignment horizontal="center" vertical="center"/>
      <protection locked="0"/>
    </xf>
    <xf numFmtId="0" fontId="38" fillId="20" borderId="30" xfId="70" applyFont="1" applyFill="1" applyBorder="1" applyAlignment="1" applyProtection="1">
      <alignment horizontal="center" vertical="center"/>
      <protection locked="0"/>
    </xf>
    <xf numFmtId="0" fontId="12" fillId="0" borderId="5" xfId="70" applyFont="1" applyFill="1" applyBorder="1" applyAlignment="1" applyProtection="1">
      <alignment horizontal="center" vertical="center" shrinkToFit="1"/>
      <protection locked="0"/>
    </xf>
    <xf numFmtId="0" fontId="38" fillId="0" borderId="9" xfId="70" applyFont="1" applyFill="1" applyBorder="1" applyAlignment="1" applyProtection="1">
      <alignment horizontal="left" vertical="top" wrapText="1"/>
      <protection locked="0"/>
    </xf>
    <xf numFmtId="0" fontId="38" fillId="0" borderId="9" xfId="70" applyFont="1" applyFill="1" applyBorder="1" applyAlignment="1" applyProtection="1">
      <alignment horizontal="center" vertical="center" wrapText="1"/>
      <protection locked="0"/>
    </xf>
    <xf numFmtId="0" fontId="38" fillId="2" borderId="9" xfId="70" applyFont="1" applyFill="1" applyBorder="1" applyAlignment="1" applyProtection="1">
      <alignment horizontal="center" vertical="center"/>
      <protection locked="0"/>
    </xf>
    <xf numFmtId="3" fontId="38" fillId="0" borderId="9" xfId="70" applyNumberFormat="1" applyFont="1" applyFill="1" applyBorder="1" applyAlignment="1" applyProtection="1">
      <alignment horizontal="center" vertical="center"/>
      <protection locked="0"/>
    </xf>
    <xf numFmtId="0" fontId="38" fillId="0" borderId="9" xfId="70" applyFont="1" applyFill="1" applyBorder="1" applyAlignment="1" applyProtection="1">
      <alignment horizontal="center" vertical="center"/>
      <protection locked="0"/>
    </xf>
    <xf numFmtId="0" fontId="45" fillId="0" borderId="9" xfId="70" applyFont="1" applyFill="1" applyBorder="1" applyAlignment="1" applyProtection="1">
      <alignment vertical="top"/>
      <protection locked="0"/>
    </xf>
    <xf numFmtId="49" fontId="38" fillId="0" borderId="5" xfId="70" applyNumberFormat="1" applyFont="1" applyBorder="1" applyAlignment="1">
      <alignment horizontal="left" vertical="top" wrapText="1"/>
    </xf>
    <xf numFmtId="0" fontId="38" fillId="0" borderId="4" xfId="70" applyFont="1" applyFill="1" applyBorder="1" applyAlignment="1" applyProtection="1">
      <alignment horizontal="center" vertical="center" wrapText="1"/>
      <protection locked="0"/>
    </xf>
    <xf numFmtId="0" fontId="38" fillId="2" borderId="4" xfId="70" applyFont="1" applyFill="1" applyBorder="1" applyAlignment="1" applyProtection="1">
      <alignment horizontal="center" vertical="center"/>
      <protection locked="0"/>
    </xf>
    <xf numFmtId="3" fontId="38" fillId="0" borderId="4" xfId="70" applyNumberFormat="1" applyFont="1" applyFill="1" applyBorder="1" applyAlignment="1" applyProtection="1">
      <alignment horizontal="center" vertical="center"/>
      <protection locked="0"/>
    </xf>
    <xf numFmtId="0" fontId="38" fillId="0" borderId="4" xfId="70" applyFont="1" applyFill="1" applyBorder="1" applyAlignment="1" applyProtection="1">
      <alignment horizontal="center" vertical="center"/>
      <protection locked="0"/>
    </xf>
    <xf numFmtId="0" fontId="45" fillId="0" borderId="4" xfId="70" applyFont="1" applyFill="1" applyBorder="1" applyAlignment="1" applyProtection="1">
      <alignment vertical="top"/>
      <protection locked="0"/>
    </xf>
    <xf numFmtId="0" fontId="38" fillId="0" borderId="9" xfId="12" applyFont="1" applyFill="1" applyBorder="1" applyAlignment="1" applyProtection="1">
      <alignment vertical="top" wrapText="1"/>
    </xf>
    <xf numFmtId="0" fontId="38" fillId="0" borderId="4" xfId="70" applyFont="1" applyFill="1" applyBorder="1" applyAlignment="1" applyProtection="1">
      <alignment horizontal="center" vertical="top"/>
    </xf>
    <xf numFmtId="0" fontId="38" fillId="0" borderId="4" xfId="70" applyFont="1" applyFill="1" applyBorder="1" applyAlignment="1" applyProtection="1">
      <alignment horizontal="center" vertical="top" wrapText="1"/>
      <protection locked="0"/>
    </xf>
    <xf numFmtId="3" fontId="38" fillId="2" borderId="4" xfId="70" applyNumberFormat="1" applyFont="1" applyFill="1" applyBorder="1" applyAlignment="1" applyProtection="1">
      <alignment horizontal="center" vertical="top"/>
    </xf>
    <xf numFmtId="3" fontId="38" fillId="0" borderId="4" xfId="70" applyNumberFormat="1" applyFont="1" applyFill="1" applyBorder="1" applyAlignment="1" applyProtection="1">
      <alignment horizontal="center" vertical="top"/>
    </xf>
    <xf numFmtId="3" fontId="38" fillId="2" borderId="9" xfId="70" applyNumberFormat="1" applyFont="1" applyFill="1" applyBorder="1" applyAlignment="1" applyProtection="1">
      <alignment horizontal="center" vertical="top"/>
    </xf>
    <xf numFmtId="0" fontId="38" fillId="0" borderId="4" xfId="70" applyFont="1" applyFill="1" applyBorder="1" applyAlignment="1" applyProtection="1">
      <alignment vertical="top"/>
    </xf>
    <xf numFmtId="0" fontId="38" fillId="0" borderId="4" xfId="79" applyFont="1" applyFill="1" applyBorder="1" applyAlignment="1">
      <alignment vertical="top" wrapText="1"/>
    </xf>
    <xf numFmtId="0" fontId="38" fillId="0" borderId="4" xfId="70" applyFont="1" applyFill="1" applyBorder="1" applyAlignment="1" applyProtection="1">
      <alignment horizontal="center" vertical="center"/>
    </xf>
    <xf numFmtId="188" fontId="45" fillId="0" borderId="9" xfId="88" applyNumberFormat="1" applyFont="1" applyFill="1" applyBorder="1" applyAlignment="1" applyProtection="1">
      <alignment horizontal="center" vertical="center"/>
      <protection locked="0"/>
    </xf>
    <xf numFmtId="3" fontId="45" fillId="0" borderId="4" xfId="70" applyNumberFormat="1" applyFont="1" applyFill="1" applyBorder="1" applyAlignment="1" applyProtection="1">
      <alignment horizontal="center" vertical="center"/>
    </xf>
    <xf numFmtId="3" fontId="38" fillId="0" borderId="4" xfId="70" applyNumberFormat="1" applyFont="1" applyFill="1" applyBorder="1" applyAlignment="1" applyProtection="1">
      <alignment horizontal="center" vertical="center"/>
    </xf>
    <xf numFmtId="3" fontId="38" fillId="20" borderId="4" xfId="70" applyNumberFormat="1" applyFont="1" applyFill="1" applyBorder="1" applyAlignment="1" applyProtection="1">
      <alignment horizontal="center" vertical="top"/>
    </xf>
    <xf numFmtId="0" fontId="45" fillId="20" borderId="9" xfId="70" applyFont="1" applyFill="1" applyBorder="1" applyAlignment="1" applyProtection="1">
      <alignment vertical="top"/>
      <protection locked="0"/>
    </xf>
    <xf numFmtId="3" fontId="38" fillId="20" borderId="9" xfId="70" applyNumberFormat="1" applyFont="1" applyFill="1" applyBorder="1" applyAlignment="1" applyProtection="1">
      <alignment horizontal="center" vertical="top"/>
    </xf>
    <xf numFmtId="0" fontId="38" fillId="20" borderId="9" xfId="70" applyFont="1" applyFill="1" applyBorder="1" applyAlignment="1" applyProtection="1">
      <alignment horizontal="center" vertical="center"/>
    </xf>
    <xf numFmtId="0" fontId="38" fillId="20" borderId="9" xfId="70" applyFont="1" applyFill="1" applyBorder="1" applyAlignment="1" applyProtection="1">
      <alignment horizontal="center" vertical="top"/>
    </xf>
    <xf numFmtId="0" fontId="38" fillId="20" borderId="9" xfId="70" applyFont="1" applyFill="1" applyBorder="1" applyAlignment="1" applyProtection="1">
      <alignment vertical="top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188" fontId="10" fillId="0" borderId="12" xfId="89" applyNumberFormat="1" applyFont="1" applyBorder="1"/>
    <xf numFmtId="188" fontId="10" fillId="0" borderId="10" xfId="0" applyNumberFormat="1" applyFont="1" applyBorder="1"/>
    <xf numFmtId="0" fontId="13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188" fontId="10" fillId="0" borderId="10" xfId="89" applyNumberFormat="1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188" fontId="10" fillId="0" borderId="5" xfId="89" applyNumberFormat="1" applyFont="1" applyBorder="1"/>
    <xf numFmtId="0" fontId="10" fillId="0" borderId="0" xfId="0" applyFont="1" applyAlignment="1">
      <alignment vertical="top"/>
    </xf>
    <xf numFmtId="0" fontId="10" fillId="0" borderId="10" xfId="0" applyFont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188" fontId="10" fillId="0" borderId="12" xfId="89" applyNumberFormat="1" applyFont="1" applyBorder="1" applyAlignment="1">
      <alignment vertical="center"/>
    </xf>
    <xf numFmtId="188" fontId="10" fillId="0" borderId="10" xfId="0" applyNumberFormat="1" applyFont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0" borderId="10" xfId="0" applyFont="1" applyBorder="1" applyAlignment="1">
      <alignment vertical="top" wrapText="1"/>
    </xf>
    <xf numFmtId="188" fontId="12" fillId="0" borderId="10" xfId="0" applyNumberFormat="1" applyFont="1" applyBorder="1" applyAlignment="1">
      <alignment vertical="top"/>
    </xf>
    <xf numFmtId="0" fontId="13" fillId="0" borderId="10" xfId="0" applyFont="1" applyBorder="1" applyAlignment="1">
      <alignment wrapText="1"/>
    </xf>
    <xf numFmtId="188" fontId="10" fillId="0" borderId="12" xfId="89" applyNumberFormat="1" applyFont="1" applyBorder="1" applyAlignment="1">
      <alignment horizontal="right" vertical="center"/>
    </xf>
    <xf numFmtId="188" fontId="10" fillId="0" borderId="12" xfId="89" applyNumberFormat="1" applyFont="1" applyBorder="1" applyAlignment="1">
      <alignment horizontal="right"/>
    </xf>
    <xf numFmtId="0" fontId="12" fillId="0" borderId="10" xfId="0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vertical="center"/>
    </xf>
    <xf numFmtId="49" fontId="10" fillId="2" borderId="10" xfId="0" applyNumberFormat="1" applyFont="1" applyFill="1" applyBorder="1" applyAlignment="1">
      <alignment vertical="center"/>
    </xf>
    <xf numFmtId="188" fontId="10" fillId="0" borderId="10" xfId="89" applyNumberFormat="1" applyFont="1" applyBorder="1" applyAlignment="1">
      <alignment vertical="center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10" fillId="2" borderId="10" xfId="0" applyFont="1" applyFill="1" applyBorder="1" applyAlignment="1">
      <alignment vertical="top"/>
    </xf>
    <xf numFmtId="0" fontId="10" fillId="2" borderId="12" xfId="0" applyFont="1" applyFill="1" applyBorder="1" applyAlignment="1">
      <alignment vertical="top"/>
    </xf>
    <xf numFmtId="188" fontId="10" fillId="0" borderId="10" xfId="89" applyNumberFormat="1" applyFont="1" applyBorder="1"/>
    <xf numFmtId="188" fontId="12" fillId="0" borderId="13" xfId="89" applyNumberFormat="1" applyFont="1" applyBorder="1"/>
    <xf numFmtId="188" fontId="12" fillId="0" borderId="5" xfId="0" applyNumberFormat="1" applyFont="1" applyBorder="1"/>
    <xf numFmtId="0" fontId="35" fillId="0" borderId="10" xfId="0" applyFont="1" applyBorder="1" applyAlignment="1">
      <alignment horizontal="center" vertical="top"/>
    </xf>
    <xf numFmtId="0" fontId="48" fillId="0" borderId="10" xfId="0" applyFont="1" applyBorder="1" applyAlignment="1">
      <alignment horizontal="center" vertical="top"/>
    </xf>
    <xf numFmtId="188" fontId="12" fillId="0" borderId="8" xfId="0" applyNumberFormat="1" applyFont="1" applyBorder="1"/>
    <xf numFmtId="188" fontId="45" fillId="0" borderId="9" xfId="89" applyNumberFormat="1" applyFont="1" applyFill="1" applyBorder="1" applyAlignment="1" applyProtection="1">
      <alignment horizontal="center" vertical="center"/>
      <protection locked="0"/>
    </xf>
    <xf numFmtId="188" fontId="45" fillId="0" borderId="9" xfId="89" applyNumberFormat="1" applyFont="1" applyFill="1" applyBorder="1" applyAlignment="1" applyProtection="1">
      <alignment vertical="center"/>
      <protection locked="0"/>
    </xf>
    <xf numFmtId="188" fontId="12" fillId="0" borderId="8" xfId="89" applyNumberFormat="1" applyFont="1" applyBorder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10" fillId="0" borderId="10" xfId="0" applyFont="1" applyBorder="1"/>
    <xf numFmtId="0" fontId="10" fillId="0" borderId="12" xfId="0" applyFont="1" applyBorder="1"/>
    <xf numFmtId="0" fontId="10" fillId="2" borderId="10" xfId="0" applyFont="1" applyFill="1" applyBorder="1"/>
    <xf numFmtId="0" fontId="10" fillId="2" borderId="12" xfId="0" applyFont="1" applyFill="1" applyBorder="1"/>
    <xf numFmtId="0" fontId="10" fillId="2" borderId="18" xfId="0" applyFont="1" applyFill="1" applyBorder="1"/>
    <xf numFmtId="188" fontId="49" fillId="0" borderId="11" xfId="90" applyNumberFormat="1" applyFont="1" applyBorder="1" applyAlignment="1">
      <alignment horizontal="center"/>
    </xf>
    <xf numFmtId="188" fontId="49" fillId="0" borderId="11" xfId="90" applyNumberFormat="1" applyFont="1" applyBorder="1" applyAlignment="1"/>
    <xf numFmtId="188" fontId="49" fillId="0" borderId="0" xfId="90" applyNumberFormat="1" applyFont="1"/>
    <xf numFmtId="188" fontId="49" fillId="0" borderId="11" xfId="90" applyNumberFormat="1" applyFont="1" applyBorder="1" applyAlignment="1">
      <alignment horizontal="center" vertical="center"/>
    </xf>
    <xf numFmtId="188" fontId="10" fillId="0" borderId="0" xfId="0" applyNumberFormat="1" applyFont="1"/>
    <xf numFmtId="0" fontId="45" fillId="0" borderId="4" xfId="70" applyFont="1" applyFill="1" applyBorder="1" applyAlignment="1" applyProtection="1">
      <alignment vertical="top" wrapText="1"/>
    </xf>
    <xf numFmtId="0" fontId="14" fillId="0" borderId="0" xfId="70" applyFont="1"/>
    <xf numFmtId="0" fontId="10" fillId="0" borderId="10" xfId="68" applyFont="1" applyBorder="1" applyAlignment="1">
      <alignment vertical="center"/>
    </xf>
    <xf numFmtId="0" fontId="10" fillId="0" borderId="12" xfId="68" applyFont="1" applyBorder="1" applyAlignment="1">
      <alignment vertical="center"/>
    </xf>
    <xf numFmtId="3" fontId="10" fillId="0" borderId="12" xfId="68" applyNumberFormat="1" applyFont="1" applyBorder="1" applyAlignment="1">
      <alignment vertical="center"/>
    </xf>
    <xf numFmtId="0" fontId="10" fillId="0" borderId="5" xfId="68" applyFont="1" applyBorder="1" applyAlignment="1">
      <alignment vertical="center"/>
    </xf>
    <xf numFmtId="0" fontId="10" fillId="0" borderId="13" xfId="68" applyFont="1" applyBorder="1" applyAlignment="1">
      <alignment vertical="center"/>
    </xf>
    <xf numFmtId="3" fontId="10" fillId="20" borderId="13" xfId="68" applyNumberFormat="1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188" fontId="10" fillId="0" borderId="13" xfId="89" applyNumberFormat="1" applyFont="1" applyBorder="1"/>
    <xf numFmtId="188" fontId="10" fillId="0" borderId="5" xfId="0" applyNumberFormat="1" applyFont="1" applyBorder="1"/>
    <xf numFmtId="3" fontId="10" fillId="0" borderId="12" xfId="0" applyNumberFormat="1" applyFont="1" applyBorder="1"/>
    <xf numFmtId="0" fontId="10" fillId="0" borderId="12" xfId="0" quotePrefix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3" fontId="10" fillId="0" borderId="10" xfId="0" applyNumberFormat="1" applyFont="1" applyBorder="1"/>
    <xf numFmtId="188" fontId="10" fillId="0" borderId="12" xfId="89" quotePrefix="1" applyNumberFormat="1" applyFont="1" applyBorder="1" applyAlignment="1">
      <alignment horizontal="right"/>
    </xf>
    <xf numFmtId="188" fontId="10" fillId="0" borderId="10" xfId="89" quotePrefix="1" applyNumberFormat="1" applyFont="1" applyBorder="1" applyAlignment="1">
      <alignment horizontal="right"/>
    </xf>
    <xf numFmtId="0" fontId="10" fillId="0" borderId="10" xfId="0" applyFont="1" applyFill="1" applyBorder="1"/>
    <xf numFmtId="0" fontId="10" fillId="0" borderId="12" xfId="0" applyFont="1" applyFill="1" applyBorder="1"/>
    <xf numFmtId="3" fontId="10" fillId="0" borderId="12" xfId="0" quotePrefix="1" applyNumberFormat="1" applyFont="1" applyFill="1" applyBorder="1" applyAlignment="1">
      <alignment horizontal="right"/>
    </xf>
    <xf numFmtId="0" fontId="10" fillId="0" borderId="12" xfId="0" quotePrefix="1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0" fillId="0" borderId="5" xfId="0" applyFont="1" applyFill="1" applyBorder="1"/>
    <xf numFmtId="0" fontId="10" fillId="0" borderId="13" xfId="0" applyFont="1" applyFill="1" applyBorder="1"/>
    <xf numFmtId="3" fontId="10" fillId="0" borderId="13" xfId="0" applyNumberFormat="1" applyFont="1" applyFill="1" applyBorder="1"/>
    <xf numFmtId="188" fontId="12" fillId="0" borderId="5" xfId="89" applyNumberFormat="1" applyFont="1" applyBorder="1" applyAlignment="1">
      <alignment vertical="top"/>
    </xf>
    <xf numFmtId="0" fontId="13" fillId="0" borderId="10" xfId="0" applyFont="1" applyBorder="1" applyAlignment="1">
      <alignment horizontal="left" vertical="top" wrapText="1"/>
    </xf>
    <xf numFmtId="0" fontId="10" fillId="0" borderId="1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6" xfId="0" applyFont="1" applyBorder="1"/>
    <xf numFmtId="0" fontId="10" fillId="0" borderId="18" xfId="0" applyFont="1" applyBorder="1"/>
    <xf numFmtId="0" fontId="10" fillId="20" borderId="12" xfId="0" applyFont="1" applyFill="1" applyBorder="1" applyAlignment="1">
      <alignment horizontal="right" vertical="center"/>
    </xf>
    <xf numFmtId="0" fontId="10" fillId="20" borderId="10" xfId="0" applyFont="1" applyFill="1" applyBorder="1" applyAlignment="1">
      <alignment horizontal="right" vertical="center"/>
    </xf>
    <xf numFmtId="3" fontId="10" fillId="20" borderId="12" xfId="0" applyNumberFormat="1" applyFont="1" applyFill="1" applyBorder="1" applyAlignment="1">
      <alignment horizontal="right" vertical="center"/>
    </xf>
    <xf numFmtId="3" fontId="10" fillId="20" borderId="10" xfId="0" applyNumberFormat="1" applyFont="1" applyFill="1" applyBorder="1" applyAlignment="1">
      <alignment horizontal="right" vertical="center"/>
    </xf>
    <xf numFmtId="0" fontId="10" fillId="20" borderId="0" xfId="0" applyFont="1" applyFill="1" applyBorder="1" applyAlignment="1">
      <alignment horizontal="right" vertical="center"/>
    </xf>
    <xf numFmtId="0" fontId="10" fillId="20" borderId="3" xfId="0" applyFont="1" applyFill="1" applyBorder="1" applyAlignment="1">
      <alignment horizontal="right" vertical="center"/>
    </xf>
    <xf numFmtId="3" fontId="10" fillId="20" borderId="0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188" fontId="10" fillId="0" borderId="18" xfId="89" applyNumberFormat="1" applyFont="1" applyBorder="1"/>
    <xf numFmtId="188" fontId="10" fillId="0" borderId="18" xfId="88" applyNumberFormat="1" applyFont="1" applyBorder="1"/>
    <xf numFmtId="188" fontId="12" fillId="0" borderId="10" xfId="89" applyNumberFormat="1" applyFont="1" applyBorder="1" applyAlignment="1">
      <alignment vertical="top"/>
    </xf>
    <xf numFmtId="3" fontId="10" fillId="0" borderId="12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188" fontId="12" fillId="0" borderId="8" xfId="89" applyNumberFormat="1" applyFont="1" applyBorder="1"/>
    <xf numFmtId="188" fontId="12" fillId="0" borderId="10" xfId="0" applyNumberFormat="1" applyFont="1" applyBorder="1" applyAlignment="1">
      <alignment horizontal="center" vertical="top"/>
    </xf>
    <xf numFmtId="0" fontId="12" fillId="0" borderId="11" xfId="5" applyFont="1" applyFill="1" applyBorder="1" applyAlignment="1">
      <alignment vertical="top" wrapText="1"/>
    </xf>
    <xf numFmtId="0" fontId="12" fillId="0" borderId="10" xfId="5" applyFont="1" applyFill="1" applyBorder="1" applyAlignment="1">
      <alignment vertical="top" wrapText="1"/>
    </xf>
    <xf numFmtId="0" fontId="45" fillId="0" borderId="4" xfId="70" applyFont="1" applyFill="1" applyBorder="1" applyAlignment="1" applyProtection="1">
      <alignment horizontal="center" vertical="center"/>
    </xf>
    <xf numFmtId="0" fontId="45" fillId="0" borderId="4" xfId="70" applyFont="1" applyFill="1" applyBorder="1" applyAlignment="1" applyProtection="1">
      <alignment horizontal="center" vertical="center" wrapText="1"/>
      <protection locked="0"/>
    </xf>
    <xf numFmtId="3" fontId="45" fillId="2" borderId="4" xfId="70" applyNumberFormat="1" applyFont="1" applyFill="1" applyBorder="1" applyAlignment="1" applyProtection="1">
      <alignment horizontal="center" vertical="top"/>
    </xf>
    <xf numFmtId="3" fontId="45" fillId="0" borderId="4" xfId="70" applyNumberFormat="1" applyFont="1" applyFill="1" applyBorder="1" applyAlignment="1" applyProtection="1">
      <alignment horizontal="center" vertical="top"/>
    </xf>
    <xf numFmtId="3" fontId="45" fillId="2" borderId="9" xfId="70" applyNumberFormat="1" applyFont="1" applyFill="1" applyBorder="1" applyAlignment="1" applyProtection="1">
      <alignment horizontal="center" vertical="top"/>
    </xf>
    <xf numFmtId="188" fontId="45" fillId="0" borderId="9" xfId="88" applyNumberFormat="1" applyFont="1" applyFill="1" applyBorder="1" applyAlignment="1" applyProtection="1">
      <alignment horizontal="center" vertical="top"/>
      <protection locked="0"/>
    </xf>
    <xf numFmtId="188" fontId="45" fillId="0" borderId="9" xfId="40" applyNumberFormat="1" applyFont="1" applyFill="1" applyBorder="1" applyAlignment="1" applyProtection="1">
      <alignment vertical="top"/>
      <protection locked="0"/>
    </xf>
    <xf numFmtId="188" fontId="45" fillId="0" borderId="4" xfId="40" applyNumberFormat="1" applyFont="1" applyFill="1" applyBorder="1" applyAlignment="1" applyProtection="1">
      <alignment vertical="center"/>
      <protection locked="0"/>
    </xf>
    <xf numFmtId="0" fontId="38" fillId="0" borderId="9" xfId="68" applyFont="1" applyBorder="1" applyAlignment="1">
      <alignment vertical="top" wrapText="1"/>
    </xf>
    <xf numFmtId="0" fontId="38" fillId="0" borderId="11" xfId="68" applyFont="1" applyBorder="1" applyAlignment="1">
      <alignment vertical="top" wrapText="1"/>
    </xf>
    <xf numFmtId="3" fontId="10" fillId="0" borderId="12" xfId="0" applyNumberFormat="1" applyFont="1" applyBorder="1" applyAlignment="1">
      <alignment vertical="top"/>
    </xf>
    <xf numFmtId="0" fontId="10" fillId="2" borderId="5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188" fontId="10" fillId="0" borderId="13" xfId="89" applyNumberFormat="1" applyFont="1" applyBorder="1" applyAlignment="1">
      <alignment vertical="center"/>
    </xf>
    <xf numFmtId="188" fontId="10" fillId="0" borderId="5" xfId="0" applyNumberFormat="1" applyFont="1" applyBorder="1" applyAlignment="1">
      <alignment vertical="center"/>
    </xf>
    <xf numFmtId="0" fontId="10" fillId="0" borderId="10" xfId="68" applyFont="1" applyBorder="1" applyAlignment="1">
      <alignment vertical="top"/>
    </xf>
    <xf numFmtId="0" fontId="10" fillId="0" borderId="10" xfId="68" applyFont="1" applyBorder="1" applyAlignment="1">
      <alignment horizontal="center" vertical="top"/>
    </xf>
    <xf numFmtId="0" fontId="10" fillId="0" borderId="10" xfId="68" applyFont="1" applyBorder="1" applyAlignment="1">
      <alignment horizontal="right" vertical="center"/>
    </xf>
    <xf numFmtId="0" fontId="10" fillId="0" borderId="12" xfId="68" applyFont="1" applyBorder="1" applyAlignment="1">
      <alignment horizontal="right" vertical="center"/>
    </xf>
    <xf numFmtId="3" fontId="10" fillId="0" borderId="12" xfId="68" applyNumberFormat="1" applyFont="1" applyBorder="1" applyAlignment="1">
      <alignment horizontal="right" vertical="center"/>
    </xf>
    <xf numFmtId="3" fontId="10" fillId="20" borderId="12" xfId="68" applyNumberFormat="1" applyFont="1" applyFill="1" applyBorder="1" applyAlignment="1">
      <alignment vertical="center"/>
    </xf>
    <xf numFmtId="188" fontId="10" fillId="0" borderId="5" xfId="89" applyNumberFormat="1" applyFont="1" applyBorder="1" applyAlignment="1">
      <alignment vertical="center"/>
    </xf>
    <xf numFmtId="0" fontId="10" fillId="0" borderId="5" xfId="0" applyFont="1" applyBorder="1" applyAlignment="1">
      <alignment vertical="top" wrapText="1"/>
    </xf>
    <xf numFmtId="3" fontId="10" fillId="0" borderId="12" xfId="68" applyNumberFormat="1" applyFont="1" applyBorder="1" applyAlignment="1">
      <alignment vertical="top"/>
    </xf>
    <xf numFmtId="0" fontId="10" fillId="0" borderId="12" xfId="68" applyFont="1" applyBorder="1" applyAlignment="1">
      <alignment vertical="top"/>
    </xf>
    <xf numFmtId="3" fontId="10" fillId="0" borderId="13" xfId="68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68" applyFont="1" applyBorder="1" applyAlignment="1">
      <alignment horizontal="center" vertical="top" wrapText="1"/>
    </xf>
    <xf numFmtId="0" fontId="10" fillId="0" borderId="10" xfId="68" applyFont="1" applyBorder="1"/>
    <xf numFmtId="0" fontId="47" fillId="0" borderId="10" xfId="68" applyFont="1" applyBorder="1" applyAlignment="1">
      <alignment horizontal="center" vertical="top"/>
    </xf>
    <xf numFmtId="0" fontId="10" fillId="0" borderId="12" xfId="68" applyFont="1" applyBorder="1" applyAlignment="1">
      <alignment horizontal="center" vertical="top"/>
    </xf>
    <xf numFmtId="0" fontId="10" fillId="0" borderId="12" xfId="68" applyFont="1" applyBorder="1"/>
    <xf numFmtId="3" fontId="10" fillId="0" borderId="12" xfId="68" applyNumberFormat="1" applyFont="1" applyBorder="1"/>
    <xf numFmtId="0" fontId="10" fillId="2" borderId="10" xfId="0" applyFont="1" applyFill="1" applyBorder="1" applyAlignment="1">
      <alignment horizontal="center"/>
    </xf>
    <xf numFmtId="188" fontId="10" fillId="2" borderId="10" xfId="89" applyNumberFormat="1" applyFont="1" applyFill="1" applyBorder="1"/>
    <xf numFmtId="0" fontId="10" fillId="0" borderId="10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188" fontId="10" fillId="0" borderId="10" xfId="89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top" wrapText="1"/>
    </xf>
    <xf numFmtId="0" fontId="10" fillId="0" borderId="18" xfId="68" applyFont="1" applyBorder="1" applyAlignment="1">
      <alignment vertical="center"/>
    </xf>
    <xf numFmtId="0" fontId="10" fillId="0" borderId="29" xfId="68" applyFont="1" applyBorder="1" applyAlignment="1">
      <alignment vertical="center"/>
    </xf>
    <xf numFmtId="3" fontId="10" fillId="0" borderId="29" xfId="68" applyNumberFormat="1" applyFont="1" applyBorder="1" applyAlignment="1">
      <alignment vertical="center"/>
    </xf>
    <xf numFmtId="188" fontId="10" fillId="0" borderId="18" xfId="89" applyNumberFormat="1" applyFont="1" applyBorder="1" applyAlignment="1">
      <alignment vertical="center"/>
    </xf>
    <xf numFmtId="0" fontId="12" fillId="0" borderId="10" xfId="68" applyFont="1" applyBorder="1" applyAlignment="1">
      <alignment vertical="top" wrapText="1"/>
    </xf>
    <xf numFmtId="0" fontId="10" fillId="0" borderId="11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188" fontId="12" fillId="0" borderId="11" xfId="0" applyNumberFormat="1" applyFont="1" applyBorder="1" applyAlignment="1">
      <alignment vertical="top"/>
    </xf>
    <xf numFmtId="0" fontId="10" fillId="0" borderId="12" xfId="68" applyFont="1" applyBorder="1" applyAlignment="1">
      <alignment horizontal="center" vertical="top" wrapText="1"/>
    </xf>
    <xf numFmtId="3" fontId="10" fillId="0" borderId="35" xfId="68" applyNumberFormat="1" applyFont="1" applyBorder="1" applyAlignment="1">
      <alignment vertical="center"/>
    </xf>
    <xf numFmtId="0" fontId="38" fillId="0" borderId="9" xfId="79" applyFont="1" applyFill="1" applyBorder="1" applyAlignment="1">
      <alignment vertical="top" wrapText="1"/>
    </xf>
    <xf numFmtId="0" fontId="38" fillId="0" borderId="9" xfId="70" applyFont="1" applyFill="1" applyBorder="1" applyAlignment="1" applyProtection="1">
      <alignment horizontal="center" vertical="center"/>
    </xf>
    <xf numFmtId="3" fontId="38" fillId="0" borderId="9" xfId="70" applyNumberFormat="1" applyFont="1" applyFill="1" applyBorder="1" applyAlignment="1" applyProtection="1">
      <alignment horizontal="center" vertical="top"/>
    </xf>
    <xf numFmtId="3" fontId="45" fillId="0" borderId="9" xfId="70" applyNumberFormat="1" applyFont="1" applyFill="1" applyBorder="1" applyAlignment="1" applyProtection="1">
      <alignment horizontal="center" vertical="center"/>
    </xf>
    <xf numFmtId="3" fontId="38" fillId="0" borderId="9" xfId="70" applyNumberFormat="1" applyFont="1" applyFill="1" applyBorder="1" applyAlignment="1" applyProtection="1">
      <alignment horizontal="center" vertical="center"/>
    </xf>
    <xf numFmtId="0" fontId="45" fillId="0" borderId="9" xfId="70" applyFont="1" applyFill="1" applyBorder="1" applyAlignment="1" applyProtection="1">
      <alignment vertical="top" wrapText="1"/>
    </xf>
    <xf numFmtId="0" fontId="45" fillId="0" borderId="9" xfId="70" applyFont="1" applyFill="1" applyBorder="1" applyAlignment="1" applyProtection="1">
      <alignment horizontal="center" vertical="center"/>
    </xf>
    <xf numFmtId="0" fontId="45" fillId="0" borderId="9" xfId="70" applyFont="1" applyFill="1" applyBorder="1" applyAlignment="1" applyProtection="1">
      <alignment horizontal="center" vertical="center" wrapText="1"/>
      <protection locked="0"/>
    </xf>
    <xf numFmtId="3" fontId="45" fillId="0" borderId="9" xfId="70" applyNumberFormat="1" applyFont="1" applyFill="1" applyBorder="1" applyAlignment="1" applyProtection="1">
      <alignment horizontal="center" vertical="top"/>
    </xf>
    <xf numFmtId="0" fontId="12" fillId="0" borderId="30" xfId="70" applyFont="1" applyBorder="1" applyAlignment="1">
      <alignment horizontal="center"/>
    </xf>
    <xf numFmtId="0" fontId="12" fillId="0" borderId="31" xfId="70" applyFont="1" applyBorder="1" applyAlignment="1">
      <alignment horizontal="center"/>
    </xf>
    <xf numFmtId="0" fontId="12" fillId="0" borderId="7" xfId="70" applyFont="1" applyBorder="1" applyAlignment="1">
      <alignment horizontal="center"/>
    </xf>
    <xf numFmtId="0" fontId="12" fillId="0" borderId="6" xfId="70" applyFont="1" applyBorder="1" applyAlignment="1">
      <alignment horizontal="center"/>
    </xf>
    <xf numFmtId="0" fontId="12" fillId="0" borderId="32" xfId="70" applyFont="1" applyBorder="1" applyAlignment="1">
      <alignment horizontal="center"/>
    </xf>
    <xf numFmtId="0" fontId="12" fillId="0" borderId="33" xfId="70" applyFont="1" applyBorder="1" applyAlignment="1">
      <alignment horizontal="center"/>
    </xf>
    <xf numFmtId="0" fontId="38" fillId="0" borderId="0" xfId="70" applyFont="1" applyAlignment="1">
      <alignment horizontal="center"/>
    </xf>
    <xf numFmtId="0" fontId="12" fillId="0" borderId="2" xfId="70" applyFont="1" applyBorder="1" applyAlignment="1">
      <alignment horizontal="center"/>
    </xf>
    <xf numFmtId="0" fontId="40" fillId="0" borderId="31" xfId="70" applyFont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55" applyFont="1" applyFill="1" applyBorder="1" applyAlignment="1">
      <alignment horizontal="center" vertical="center" wrapText="1"/>
    </xf>
    <xf numFmtId="0" fontId="12" fillId="0" borderId="3" xfId="55" applyFont="1" applyFill="1" applyBorder="1" applyAlignment="1">
      <alignment horizontal="center" vertical="center" wrapText="1"/>
    </xf>
    <xf numFmtId="0" fontId="12" fillId="0" borderId="5" xfId="55" applyFont="1" applyFill="1" applyBorder="1" applyAlignment="1">
      <alignment horizontal="center" vertical="center" wrapText="1"/>
    </xf>
    <xf numFmtId="0" fontId="12" fillId="0" borderId="30" xfId="69" applyFont="1" applyBorder="1" applyAlignment="1">
      <alignment horizontal="center" vertical="top" wrapText="1"/>
    </xf>
    <xf numFmtId="0" fontId="12" fillId="0" borderId="31" xfId="69" applyFont="1" applyBorder="1" applyAlignment="1">
      <alignment horizontal="center" vertical="top"/>
    </xf>
    <xf numFmtId="0" fontId="12" fillId="0" borderId="4" xfId="69" applyFont="1" applyBorder="1" applyAlignment="1">
      <alignment horizontal="center" vertical="center" wrapText="1"/>
    </xf>
    <xf numFmtId="0" fontId="12" fillId="0" borderId="3" xfId="69" applyFont="1" applyBorder="1" applyAlignment="1">
      <alignment horizontal="center" vertical="center" wrapText="1"/>
    </xf>
    <xf numFmtId="0" fontId="12" fillId="0" borderId="5" xfId="69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50" fillId="0" borderId="34" xfId="0" applyFont="1" applyBorder="1" applyAlignment="1">
      <alignment horizontal="left" vertical="top" wrapText="1"/>
    </xf>
    <xf numFmtId="0" fontId="50" fillId="0" borderId="3" xfId="0" applyFont="1" applyBorder="1" applyAlignment="1">
      <alignment horizontal="left" vertical="top"/>
    </xf>
    <xf numFmtId="0" fontId="50" fillId="0" borderId="11" xfId="0" applyFont="1" applyBorder="1" applyAlignment="1">
      <alignment horizontal="left" vertical="top"/>
    </xf>
    <xf numFmtId="0" fontId="38" fillId="0" borderId="0" xfId="70" applyFont="1" applyAlignment="1" applyProtection="1">
      <alignment horizontal="center" vertical="top"/>
      <protection locked="0"/>
    </xf>
    <xf numFmtId="0" fontId="38" fillId="0" borderId="0" xfId="70" applyFont="1" applyAlignment="1" applyProtection="1">
      <alignment horizontal="left" vertical="top"/>
      <protection locked="0"/>
    </xf>
    <xf numFmtId="0" fontId="11" fillId="0" borderId="0" xfId="70" applyFont="1" applyAlignment="1" applyProtection="1">
      <alignment horizontal="left" vertical="top"/>
      <protection locked="0"/>
    </xf>
    <xf numFmtId="0" fontId="38" fillId="20" borderId="4" xfId="70" applyFont="1" applyFill="1" applyBorder="1" applyAlignment="1" applyProtection="1">
      <alignment horizontal="center" wrapText="1"/>
      <protection locked="0"/>
    </xf>
    <xf numFmtId="0" fontId="38" fillId="20" borderId="3" xfId="70" applyFont="1" applyFill="1" applyBorder="1" applyAlignment="1" applyProtection="1">
      <alignment horizontal="center" wrapText="1"/>
      <protection locked="0"/>
    </xf>
    <xf numFmtId="0" fontId="38" fillId="20" borderId="4" xfId="70" applyFont="1" applyFill="1" applyBorder="1" applyAlignment="1" applyProtection="1">
      <alignment horizontal="center" vertical="center" wrapText="1"/>
      <protection locked="0"/>
    </xf>
    <xf numFmtId="0" fontId="38" fillId="20" borderId="3" xfId="70" applyFont="1" applyFill="1" applyBorder="1" applyAlignment="1" applyProtection="1">
      <alignment horizontal="center" vertical="center" wrapText="1"/>
      <protection locked="0"/>
    </xf>
    <xf numFmtId="0" fontId="38" fillId="20" borderId="5" xfId="70" applyFont="1" applyFill="1" applyBorder="1" applyAlignment="1" applyProtection="1">
      <alignment horizontal="center" vertical="center" wrapText="1"/>
      <protection locked="0"/>
    </xf>
    <xf numFmtId="0" fontId="38" fillId="20" borderId="7" xfId="70" applyFont="1" applyFill="1" applyBorder="1" applyAlignment="1" applyProtection="1">
      <alignment horizontal="center" vertical="center"/>
      <protection locked="0"/>
    </xf>
    <xf numFmtId="0" fontId="45" fillId="20" borderId="2" xfId="70" applyFont="1" applyFill="1" applyBorder="1" applyAlignment="1" applyProtection="1">
      <alignment vertical="center"/>
      <protection locked="0"/>
    </xf>
    <xf numFmtId="0" fontId="12" fillId="0" borderId="30" xfId="70" applyFont="1" applyFill="1" applyBorder="1" applyAlignment="1" applyProtection="1">
      <alignment horizontal="center" vertical="center"/>
      <protection locked="0"/>
    </xf>
    <xf numFmtId="0" fontId="10" fillId="0" borderId="31" xfId="70" applyFont="1" applyFill="1" applyBorder="1" applyAlignment="1" applyProtection="1">
      <alignment vertical="center"/>
      <protection locked="0"/>
    </xf>
    <xf numFmtId="0" fontId="10" fillId="0" borderId="32" xfId="70" applyFont="1" applyFill="1" applyBorder="1" applyAlignment="1" applyProtection="1">
      <alignment vertical="center"/>
      <protection locked="0"/>
    </xf>
    <xf numFmtId="0" fontId="10" fillId="0" borderId="33" xfId="70" applyFont="1" applyFill="1" applyBorder="1" applyAlignment="1" applyProtection="1">
      <alignment vertical="center"/>
      <protection locked="0"/>
    </xf>
    <xf numFmtId="0" fontId="45" fillId="20" borderId="6" xfId="70" applyFont="1" applyFill="1" applyBorder="1" applyAlignment="1" applyProtection="1">
      <alignment vertical="center"/>
      <protection locked="0"/>
    </xf>
    <xf numFmtId="0" fontId="38" fillId="20" borderId="3" xfId="70" applyFont="1" applyFill="1" applyBorder="1" applyAlignment="1" applyProtection="1">
      <alignment horizontal="center" vertical="top" wrapText="1"/>
      <protection locked="0"/>
    </xf>
    <xf numFmtId="0" fontId="38" fillId="20" borderId="5" xfId="70" applyFont="1" applyFill="1" applyBorder="1" applyAlignment="1" applyProtection="1">
      <alignment horizontal="center" vertical="top" wrapText="1"/>
      <protection locked="0"/>
    </xf>
    <xf numFmtId="0" fontId="53" fillId="0" borderId="0" xfId="94" applyAlignment="1" applyProtection="1">
      <alignment vertical="top"/>
      <protection locked="0"/>
    </xf>
    <xf numFmtId="0" fontId="38" fillId="0" borderId="5" xfId="70" applyFont="1" applyFill="1" applyBorder="1" applyAlignment="1" applyProtection="1">
      <alignment horizontal="left" vertical="top" wrapText="1"/>
      <protection locked="0"/>
    </xf>
  </cellXfs>
  <cellStyles count="95">
    <cellStyle name="20% - Accent1" xfId="13" xr:uid="{00000000-0005-0000-0000-000000000000}"/>
    <cellStyle name="20% - Accent2" xfId="14" xr:uid="{00000000-0005-0000-0000-000001000000}"/>
    <cellStyle name="20% - Accent3" xfId="15" xr:uid="{00000000-0005-0000-0000-000002000000}"/>
    <cellStyle name="20% - Accent4" xfId="16" xr:uid="{00000000-0005-0000-0000-000003000000}"/>
    <cellStyle name="20% - Accent5" xfId="17" xr:uid="{00000000-0005-0000-0000-000004000000}"/>
    <cellStyle name="20% - Accent6" xfId="18" xr:uid="{00000000-0005-0000-0000-000005000000}"/>
    <cellStyle name="40% - Accent1" xfId="19" xr:uid="{00000000-0005-0000-0000-000006000000}"/>
    <cellStyle name="40% - Accent2" xfId="20" xr:uid="{00000000-0005-0000-0000-000007000000}"/>
    <cellStyle name="40% - Accent3" xfId="21" xr:uid="{00000000-0005-0000-0000-000008000000}"/>
    <cellStyle name="40% - Accent4" xfId="22" xr:uid="{00000000-0005-0000-0000-000009000000}"/>
    <cellStyle name="40% - Accent5" xfId="23" xr:uid="{00000000-0005-0000-0000-00000A000000}"/>
    <cellStyle name="40% - Accent6" xfId="24" xr:uid="{00000000-0005-0000-0000-00000B000000}"/>
    <cellStyle name="60% - Accent1" xfId="25" xr:uid="{00000000-0005-0000-0000-00000C000000}"/>
    <cellStyle name="60% - Accent2" xfId="26" xr:uid="{00000000-0005-0000-0000-00000D000000}"/>
    <cellStyle name="60% - Accent3" xfId="27" xr:uid="{00000000-0005-0000-0000-00000E000000}"/>
    <cellStyle name="60% - Accent4" xfId="28" xr:uid="{00000000-0005-0000-0000-00000F000000}"/>
    <cellStyle name="60% - Accent5" xfId="29" xr:uid="{00000000-0005-0000-0000-000010000000}"/>
    <cellStyle name="60% - Accent6" xfId="30" xr:uid="{00000000-0005-0000-0000-000011000000}"/>
    <cellStyle name="75" xfId="1" xr:uid="{00000000-0005-0000-0000-000012000000}"/>
    <cellStyle name="Accent1" xfId="31" xr:uid="{00000000-0005-0000-0000-000013000000}"/>
    <cellStyle name="Accent2" xfId="32" xr:uid="{00000000-0005-0000-0000-000014000000}"/>
    <cellStyle name="Accent3" xfId="33" xr:uid="{00000000-0005-0000-0000-000015000000}"/>
    <cellStyle name="Accent4" xfId="34" xr:uid="{00000000-0005-0000-0000-000016000000}"/>
    <cellStyle name="Accent5" xfId="35" xr:uid="{00000000-0005-0000-0000-000017000000}"/>
    <cellStyle name="Accent6" xfId="36" xr:uid="{00000000-0005-0000-0000-000018000000}"/>
    <cellStyle name="Bad" xfId="37" xr:uid="{00000000-0005-0000-0000-000019000000}"/>
    <cellStyle name="Calculation" xfId="38" xr:uid="{00000000-0005-0000-0000-00001A000000}"/>
    <cellStyle name="Check Cell" xfId="39" xr:uid="{00000000-0005-0000-0000-00001B000000}"/>
    <cellStyle name="Comma" xfId="89" builtinId="3"/>
    <cellStyle name="Comma 10" xfId="91" xr:uid="{00000000-0005-0000-0000-00001D000000}"/>
    <cellStyle name="Comma 2" xfId="40" xr:uid="{00000000-0005-0000-0000-00001E000000}"/>
    <cellStyle name="Comma 2 2" xfId="65" xr:uid="{00000000-0005-0000-0000-00001F000000}"/>
    <cellStyle name="Comma 2 3" xfId="71" xr:uid="{00000000-0005-0000-0000-000020000000}"/>
    <cellStyle name="Comma 2 5" xfId="41" xr:uid="{00000000-0005-0000-0000-000021000000}"/>
    <cellStyle name="Comma 3" xfId="42" xr:uid="{00000000-0005-0000-0000-000022000000}"/>
    <cellStyle name="Comma 3 2" xfId="72" xr:uid="{00000000-0005-0000-0000-000023000000}"/>
    <cellStyle name="Comma 3 3" xfId="73" xr:uid="{00000000-0005-0000-0000-000024000000}"/>
    <cellStyle name="Comma 4" xfId="66" xr:uid="{00000000-0005-0000-0000-000025000000}"/>
    <cellStyle name="Comma 5" xfId="67" xr:uid="{00000000-0005-0000-0000-000026000000}"/>
    <cellStyle name="Comma 6" xfId="74" xr:uid="{00000000-0005-0000-0000-000027000000}"/>
    <cellStyle name="Comma 6 2" xfId="43" xr:uid="{00000000-0005-0000-0000-000028000000}"/>
    <cellStyle name="Comma 7" xfId="75" xr:uid="{00000000-0005-0000-0000-000029000000}"/>
    <cellStyle name="Comma 8" xfId="88" xr:uid="{00000000-0005-0000-0000-00002A000000}"/>
    <cellStyle name="Comma 9" xfId="90" xr:uid="{00000000-0005-0000-0000-00002B000000}"/>
    <cellStyle name="Explanatory Text" xfId="44" xr:uid="{00000000-0005-0000-0000-00002C000000}"/>
    <cellStyle name="Good" xfId="45" xr:uid="{00000000-0005-0000-0000-00002D000000}"/>
    <cellStyle name="Header1" xfId="2" xr:uid="{00000000-0005-0000-0000-00002E000000}"/>
    <cellStyle name="Header2" xfId="3" xr:uid="{00000000-0005-0000-0000-00002F000000}"/>
    <cellStyle name="Heading 1" xfId="46" xr:uid="{00000000-0005-0000-0000-000030000000}"/>
    <cellStyle name="Heading 2" xfId="47" xr:uid="{00000000-0005-0000-0000-000031000000}"/>
    <cellStyle name="Heading 3" xfId="48" xr:uid="{00000000-0005-0000-0000-000032000000}"/>
    <cellStyle name="Heading 4" xfId="49" xr:uid="{00000000-0005-0000-0000-000033000000}"/>
    <cellStyle name="Hyperlink" xfId="94" builtinId="8"/>
    <cellStyle name="Input" xfId="50" xr:uid="{00000000-0005-0000-0000-000034000000}"/>
    <cellStyle name="Linked Cell" xfId="51" xr:uid="{00000000-0005-0000-0000-000035000000}"/>
    <cellStyle name="Neutral" xfId="52" xr:uid="{00000000-0005-0000-0000-000036000000}"/>
    <cellStyle name="Normal" xfId="0" builtinId="0"/>
    <cellStyle name="Normal 11 2" xfId="53" xr:uid="{00000000-0005-0000-0000-000038000000}"/>
    <cellStyle name="Normal 2" xfId="54" xr:uid="{00000000-0005-0000-0000-000039000000}"/>
    <cellStyle name="Normal 3" xfId="55" xr:uid="{00000000-0005-0000-0000-00003A000000}"/>
    <cellStyle name="Normal 3 2" xfId="76" xr:uid="{00000000-0005-0000-0000-00003B000000}"/>
    <cellStyle name="Normal 3 3" xfId="77" xr:uid="{00000000-0005-0000-0000-00003C000000}"/>
    <cellStyle name="Normal 4" xfId="68" xr:uid="{00000000-0005-0000-0000-00003D000000}"/>
    <cellStyle name="Normal 4 2" xfId="78" xr:uid="{00000000-0005-0000-0000-00003E000000}"/>
    <cellStyle name="Normal 5" xfId="70" xr:uid="{00000000-0005-0000-0000-00003F000000}"/>
    <cellStyle name="Normal 7" xfId="56" xr:uid="{00000000-0005-0000-0000-000040000000}"/>
    <cellStyle name="Normal_แผนงาน-งบประมาณ 2553" xfId="79" xr:uid="{00000000-0005-0000-0000-000041000000}"/>
    <cellStyle name="Note" xfId="57" xr:uid="{00000000-0005-0000-0000-000042000000}"/>
    <cellStyle name="Output" xfId="58" xr:uid="{00000000-0005-0000-0000-000043000000}"/>
    <cellStyle name="Title" xfId="59" xr:uid="{00000000-0005-0000-0000-000044000000}"/>
    <cellStyle name="Total" xfId="60" xr:uid="{00000000-0005-0000-0000-000045000000}"/>
    <cellStyle name="Warning Text" xfId="61" xr:uid="{00000000-0005-0000-0000-000046000000}"/>
    <cellStyle name="เครื่องหมายจุลภาค 2" xfId="80" xr:uid="{00000000-0005-0000-0000-000047000000}"/>
    <cellStyle name="เครื่องหมายจุลภาค 3" xfId="81" xr:uid="{00000000-0005-0000-0000-000048000000}"/>
    <cellStyle name="เครื่องหมายจุลภาค 3 2" xfId="82" xr:uid="{00000000-0005-0000-0000-000049000000}"/>
    <cellStyle name="เครื่องหมายจุลภาค 4" xfId="83" xr:uid="{00000000-0005-0000-0000-00004A000000}"/>
    <cellStyle name="เครื่องหมายจุลภาค 5" xfId="84" xr:uid="{00000000-0005-0000-0000-00004B000000}"/>
    <cellStyle name="น้บะภฒ_95" xfId="4" xr:uid="{00000000-0005-0000-0000-00004C000000}"/>
    <cellStyle name="ปกติ 2" xfId="5" xr:uid="{00000000-0005-0000-0000-00004D000000}"/>
    <cellStyle name="ปกติ 2 2" xfId="62" xr:uid="{00000000-0005-0000-0000-00004E000000}"/>
    <cellStyle name="ปกติ 2 2 2" xfId="92" xr:uid="{00000000-0005-0000-0000-00004F000000}"/>
    <cellStyle name="ปกติ 3" xfId="11" xr:uid="{00000000-0005-0000-0000-000050000000}"/>
    <cellStyle name="ปกติ 3 2" xfId="12" xr:uid="{00000000-0005-0000-0000-000051000000}"/>
    <cellStyle name="ปกติ 4" xfId="63" xr:uid="{00000000-0005-0000-0000-000052000000}"/>
    <cellStyle name="ปกติ 5" xfId="64" xr:uid="{00000000-0005-0000-0000-000053000000}"/>
    <cellStyle name="ปกติ 5 2" xfId="93" xr:uid="{00000000-0005-0000-0000-000054000000}"/>
    <cellStyle name="ปกติ 6" xfId="85" xr:uid="{00000000-0005-0000-0000-000055000000}"/>
    <cellStyle name="ปกติ 7" xfId="86" xr:uid="{00000000-0005-0000-0000-000056000000}"/>
    <cellStyle name="ปกติ_%b8%81ารใช้จ่ายงบประมาณ" xfId="87" xr:uid="{00000000-0005-0000-0000-000057000000}"/>
    <cellStyle name="ปกติ_แบบฟอร์มกรรมาธิการฯ 59-2" xfId="69" xr:uid="{00000000-0005-0000-0000-000058000000}"/>
    <cellStyle name="ฤธถ [0]_95" xfId="6" xr:uid="{00000000-0005-0000-0000-000059000000}"/>
    <cellStyle name="ฤธถ_95" xfId="7" xr:uid="{00000000-0005-0000-0000-00005A000000}"/>
    <cellStyle name="ล๋ศญ [0]_95" xfId="8" xr:uid="{00000000-0005-0000-0000-00005B000000}"/>
    <cellStyle name="ล๋ศญ_95" xfId="9" xr:uid="{00000000-0005-0000-0000-00005C000000}"/>
    <cellStyle name="วฅมุ_4ฟ๙ฝวภ๛" xfId="10" xr:uid="{00000000-0005-0000-0000-00005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762000</xdr:rowOff>
    </xdr:from>
    <xdr:to>
      <xdr:col>6</xdr:col>
      <xdr:colOff>0</xdr:colOff>
      <xdr:row>13</xdr:row>
      <xdr:rowOff>762000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>
          <a:off x="4895850" y="5772150"/>
          <a:ext cx="5334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4</xdr:col>
      <xdr:colOff>0</xdr:colOff>
      <xdr:row>14</xdr:row>
      <xdr:rowOff>742950</xdr:rowOff>
    </xdr:from>
    <xdr:to>
      <xdr:col>5</xdr:col>
      <xdr:colOff>0</xdr:colOff>
      <xdr:row>14</xdr:row>
      <xdr:rowOff>742950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 bwMode="auto">
        <a:xfrm>
          <a:off x="4362450" y="6991350"/>
          <a:ext cx="5334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16</xdr:col>
      <xdr:colOff>0</xdr:colOff>
      <xdr:row>15</xdr:row>
      <xdr:rowOff>514350</xdr:rowOff>
    </xdr:from>
    <xdr:to>
      <xdr:col>17</xdr:col>
      <xdr:colOff>0</xdr:colOff>
      <xdr:row>15</xdr:row>
      <xdr:rowOff>514350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>
          <a:off x="11620500" y="8191500"/>
          <a:ext cx="5334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17</xdr:col>
      <xdr:colOff>0</xdr:colOff>
      <xdr:row>16</xdr:row>
      <xdr:rowOff>476250</xdr:rowOff>
    </xdr:from>
    <xdr:to>
      <xdr:col>18</xdr:col>
      <xdr:colOff>0</xdr:colOff>
      <xdr:row>16</xdr:row>
      <xdr:rowOff>476250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>
          <a:off x="12160250" y="88106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22</xdr:col>
      <xdr:colOff>0</xdr:colOff>
      <xdr:row>17</xdr:row>
      <xdr:rowOff>650875</xdr:rowOff>
    </xdr:from>
    <xdr:to>
      <xdr:col>23</xdr:col>
      <xdr:colOff>0</xdr:colOff>
      <xdr:row>17</xdr:row>
      <xdr:rowOff>650875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 bwMode="auto">
        <a:xfrm>
          <a:off x="15430500" y="9874250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4</xdr:col>
      <xdr:colOff>523875</xdr:colOff>
      <xdr:row>18</xdr:row>
      <xdr:rowOff>511175</xdr:rowOff>
    </xdr:from>
    <xdr:to>
      <xdr:col>5</xdr:col>
      <xdr:colOff>523875</xdr:colOff>
      <xdr:row>18</xdr:row>
      <xdr:rowOff>511175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 bwMode="auto">
        <a:xfrm>
          <a:off x="4873625" y="10941050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16</xdr:col>
      <xdr:colOff>0</xdr:colOff>
      <xdr:row>19</xdr:row>
      <xdr:rowOff>914400</xdr:rowOff>
    </xdr:from>
    <xdr:to>
      <xdr:col>17</xdr:col>
      <xdr:colOff>0</xdr:colOff>
      <xdr:row>19</xdr:row>
      <xdr:rowOff>914400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 bwMode="auto">
        <a:xfrm>
          <a:off x="11620500" y="13601700"/>
          <a:ext cx="5334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3</xdr:col>
      <xdr:colOff>0</xdr:colOff>
      <xdr:row>20</xdr:row>
      <xdr:rowOff>552450</xdr:rowOff>
    </xdr:from>
    <xdr:to>
      <xdr:col>4</xdr:col>
      <xdr:colOff>0</xdr:colOff>
      <xdr:row>20</xdr:row>
      <xdr:rowOff>552450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 bwMode="auto">
        <a:xfrm>
          <a:off x="3810000" y="135223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16</xdr:col>
      <xdr:colOff>0</xdr:colOff>
      <xdr:row>21</xdr:row>
      <xdr:rowOff>669925</xdr:rowOff>
    </xdr:from>
    <xdr:to>
      <xdr:col>17</xdr:col>
      <xdr:colOff>0</xdr:colOff>
      <xdr:row>21</xdr:row>
      <xdr:rowOff>669925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 bwMode="auto">
        <a:xfrm>
          <a:off x="11620500" y="145764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11</xdr:col>
      <xdr:colOff>15875</xdr:colOff>
      <xdr:row>22</xdr:row>
      <xdr:rowOff>482600</xdr:rowOff>
    </xdr:from>
    <xdr:to>
      <xdr:col>12</xdr:col>
      <xdr:colOff>15875</xdr:colOff>
      <xdr:row>22</xdr:row>
      <xdr:rowOff>482600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 bwMode="auto">
        <a:xfrm>
          <a:off x="8461375" y="15595600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15</xdr:col>
      <xdr:colOff>514350</xdr:colOff>
      <xdr:row>23</xdr:row>
      <xdr:rowOff>704850</xdr:rowOff>
    </xdr:from>
    <xdr:to>
      <xdr:col>16</xdr:col>
      <xdr:colOff>514350</xdr:colOff>
      <xdr:row>23</xdr:row>
      <xdr:rowOff>704850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 bwMode="auto">
        <a:xfrm>
          <a:off x="11601450" y="19354800"/>
          <a:ext cx="5334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15</xdr:col>
      <xdr:colOff>0</xdr:colOff>
      <xdr:row>33</xdr:row>
      <xdr:rowOff>409575</xdr:rowOff>
    </xdr:from>
    <xdr:to>
      <xdr:col>16</xdr:col>
      <xdr:colOff>0</xdr:colOff>
      <xdr:row>33</xdr:row>
      <xdr:rowOff>409575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 bwMode="auto">
        <a:xfrm>
          <a:off x="11087100" y="23345775"/>
          <a:ext cx="5334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21</xdr:col>
      <xdr:colOff>0</xdr:colOff>
      <xdr:row>35</xdr:row>
      <xdr:rowOff>390525</xdr:rowOff>
    </xdr:from>
    <xdr:to>
      <xdr:col>22</xdr:col>
      <xdr:colOff>0</xdr:colOff>
      <xdr:row>35</xdr:row>
      <xdr:rowOff>390525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 bwMode="auto">
        <a:xfrm>
          <a:off x="14897100" y="25460325"/>
          <a:ext cx="5334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23</xdr:col>
      <xdr:colOff>15875</xdr:colOff>
      <xdr:row>34</xdr:row>
      <xdr:rowOff>892175</xdr:rowOff>
    </xdr:from>
    <xdr:to>
      <xdr:col>24</xdr:col>
      <xdr:colOff>15875</xdr:colOff>
      <xdr:row>34</xdr:row>
      <xdr:rowOff>892175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 bwMode="auto">
        <a:xfrm>
          <a:off x="16176625" y="280384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22</xdr:col>
      <xdr:colOff>514350</xdr:colOff>
      <xdr:row>36</xdr:row>
      <xdr:rowOff>723900</xdr:rowOff>
    </xdr:from>
    <xdr:to>
      <xdr:col>23</xdr:col>
      <xdr:colOff>514350</xdr:colOff>
      <xdr:row>36</xdr:row>
      <xdr:rowOff>723900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 bwMode="auto">
        <a:xfrm>
          <a:off x="15944850" y="28022550"/>
          <a:ext cx="53340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3</xdr:col>
      <xdr:colOff>0</xdr:colOff>
      <xdr:row>24</xdr:row>
      <xdr:rowOff>374650</xdr:rowOff>
    </xdr:from>
    <xdr:to>
      <xdr:col>6</xdr:col>
      <xdr:colOff>15875</xdr:colOff>
      <xdr:row>24</xdr:row>
      <xdr:rowOff>374650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 bwMode="auto">
        <a:xfrm>
          <a:off x="3810000" y="20266025"/>
          <a:ext cx="1635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14</xdr:col>
      <xdr:colOff>762000</xdr:colOff>
      <xdr:row>25</xdr:row>
      <xdr:rowOff>476250</xdr:rowOff>
    </xdr:from>
    <xdr:to>
      <xdr:col>17</xdr:col>
      <xdr:colOff>15875</xdr:colOff>
      <xdr:row>25</xdr:row>
      <xdr:rowOff>476250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 bwMode="auto">
        <a:xfrm>
          <a:off x="11064875" y="18557875"/>
          <a:ext cx="11112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3</xdr:col>
      <xdr:colOff>0</xdr:colOff>
      <xdr:row>26</xdr:row>
      <xdr:rowOff>650875</xdr:rowOff>
    </xdr:from>
    <xdr:to>
      <xdr:col>6</xdr:col>
      <xdr:colOff>15875</xdr:colOff>
      <xdr:row>26</xdr:row>
      <xdr:rowOff>650875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 bwMode="auto">
        <a:xfrm>
          <a:off x="3810000" y="19653250"/>
          <a:ext cx="1635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9</xdr:col>
      <xdr:colOff>0</xdr:colOff>
      <xdr:row>26</xdr:row>
      <xdr:rowOff>666750</xdr:rowOff>
    </xdr:from>
    <xdr:to>
      <xdr:col>10</xdr:col>
      <xdr:colOff>0</xdr:colOff>
      <xdr:row>26</xdr:row>
      <xdr:rowOff>666750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 bwMode="auto">
        <a:xfrm>
          <a:off x="7366000" y="196691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4</xdr:col>
      <xdr:colOff>0</xdr:colOff>
      <xdr:row>28</xdr:row>
      <xdr:rowOff>587375</xdr:rowOff>
    </xdr:from>
    <xdr:to>
      <xdr:col>5</xdr:col>
      <xdr:colOff>0</xdr:colOff>
      <xdr:row>28</xdr:row>
      <xdr:rowOff>587375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 bwMode="auto">
        <a:xfrm>
          <a:off x="4349750" y="222091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21</xdr:col>
      <xdr:colOff>0</xdr:colOff>
      <xdr:row>29</xdr:row>
      <xdr:rowOff>365125</xdr:rowOff>
    </xdr:from>
    <xdr:to>
      <xdr:col>22</xdr:col>
      <xdr:colOff>0</xdr:colOff>
      <xdr:row>29</xdr:row>
      <xdr:rowOff>365125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 bwMode="auto">
        <a:xfrm>
          <a:off x="15033625" y="229711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3</xdr:col>
      <xdr:colOff>508000</xdr:colOff>
      <xdr:row>30</xdr:row>
      <xdr:rowOff>920750</xdr:rowOff>
    </xdr:from>
    <xdr:to>
      <xdr:col>6</xdr:col>
      <xdr:colOff>0</xdr:colOff>
      <xdr:row>30</xdr:row>
      <xdr:rowOff>920750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 bwMode="auto">
        <a:xfrm>
          <a:off x="4318000" y="24415750"/>
          <a:ext cx="11112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15</xdr:col>
      <xdr:colOff>523875</xdr:colOff>
      <xdr:row>31</xdr:row>
      <xdr:rowOff>492125</xdr:rowOff>
    </xdr:from>
    <xdr:to>
      <xdr:col>16</xdr:col>
      <xdr:colOff>523875</xdr:colOff>
      <xdr:row>31</xdr:row>
      <xdr:rowOff>492125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 bwMode="auto">
        <a:xfrm>
          <a:off x="11699875" y="257651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14</xdr:col>
      <xdr:colOff>762000</xdr:colOff>
      <xdr:row>32</xdr:row>
      <xdr:rowOff>539750</xdr:rowOff>
    </xdr:from>
    <xdr:to>
      <xdr:col>17</xdr:col>
      <xdr:colOff>15875</xdr:colOff>
      <xdr:row>32</xdr:row>
      <xdr:rowOff>539750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 bwMode="auto">
        <a:xfrm>
          <a:off x="11160125" y="26828750"/>
          <a:ext cx="11112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17</xdr:col>
      <xdr:colOff>15875</xdr:colOff>
      <xdr:row>27</xdr:row>
      <xdr:rowOff>714375</xdr:rowOff>
    </xdr:from>
    <xdr:to>
      <xdr:col>18</xdr:col>
      <xdr:colOff>15875</xdr:colOff>
      <xdr:row>27</xdr:row>
      <xdr:rowOff>714375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 bwMode="auto">
        <a:xfrm>
          <a:off x="12271375" y="20923250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20</xdr:col>
      <xdr:colOff>714375</xdr:colOff>
      <xdr:row>27</xdr:row>
      <xdr:rowOff>666750</xdr:rowOff>
    </xdr:from>
    <xdr:to>
      <xdr:col>21</xdr:col>
      <xdr:colOff>523875</xdr:colOff>
      <xdr:row>27</xdr:row>
      <xdr:rowOff>666750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 bwMode="auto">
        <a:xfrm>
          <a:off x="15017750" y="20875625"/>
          <a:ext cx="5397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ustry.go.th/ops/DownloadDoc/&#3649;&#3610;&#3610;&#3615;&#3629;&#3619;&#3660;&#3617;%20&#3626;&#3611;.%201-7%20&#3649;&#3621;&#3632;&#3611;&#3599;&#3636;&#3607;&#3636;&#3609;&#3591;&#3610;&#3611;&#3619;&#3632;&#3617;&#3634;&#3603;&#3593;&#3610;&#3633;&#3610;&#3611;&#3619;&#3633;&#3610;&#3611;&#3619;&#3640;&#3591;&#3621;&#3656;&#3634;&#3626;&#3640;&#3604;/Documents%20and%20Settings/econ/Desktop/old%2054/&#3648;&#3592;&#3619;&#3592;&#3634;/&#3605;&#3633;&#3623;&#3629;&#3618;&#3656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L-SNY/Desktop/Documents%20and%20Settings/econ/Desktop/old%2054/&#3648;&#3592;&#3619;&#3592;&#3634;/&#3605;&#3633;&#3623;&#3629;&#3618;&#3656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ambo_an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21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M14"/>
  <sheetViews>
    <sheetView tabSelected="1" zoomScale="150" zoomScaleNormal="150" workbookViewId="0">
      <selection sqref="A1:XFD1048576"/>
    </sheetView>
  </sheetViews>
  <sheetFormatPr defaultRowHeight="21"/>
  <cols>
    <col min="1" max="1" width="36.5" style="31" customWidth="1"/>
    <col min="2" max="2" width="7.83203125" style="31" customWidth="1"/>
    <col min="3" max="3" width="18.5" style="31" customWidth="1"/>
    <col min="4" max="4" width="10" style="31" customWidth="1"/>
    <col min="5" max="5" width="15.6640625" style="31" customWidth="1"/>
    <col min="6" max="6" width="9" style="31" customWidth="1"/>
    <col min="7" max="7" width="17.1640625" style="31" customWidth="1"/>
    <col min="8" max="8" width="8.83203125" style="31" customWidth="1"/>
    <col min="9" max="9" width="14.6640625" style="31" customWidth="1"/>
    <col min="10" max="10" width="7.83203125" style="31" customWidth="1"/>
    <col min="11" max="11" width="20.1640625" style="31" customWidth="1"/>
    <col min="12" max="12" width="9.33203125" style="31"/>
    <col min="13" max="13" width="14.1640625" style="31" customWidth="1"/>
    <col min="14" max="16384" width="9.33203125" style="31"/>
  </cols>
  <sheetData>
    <row r="1" spans="1:13" ht="22.5">
      <c r="A1" s="269" t="s">
        <v>39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3" ht="22.5">
      <c r="A2" s="269" t="s">
        <v>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3" ht="21.75">
      <c r="A3" s="32"/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3">
      <c r="A4" s="34" t="s">
        <v>40</v>
      </c>
      <c r="B4" s="265" t="s">
        <v>41</v>
      </c>
      <c r="C4" s="270"/>
      <c r="D4" s="270"/>
      <c r="E4" s="266"/>
      <c r="F4" s="263" t="s">
        <v>42</v>
      </c>
      <c r="G4" s="264"/>
      <c r="H4" s="263" t="s">
        <v>43</v>
      </c>
      <c r="I4" s="271"/>
      <c r="J4" s="263" t="s">
        <v>44</v>
      </c>
      <c r="K4" s="264"/>
    </row>
    <row r="5" spans="1:13" ht="21.75">
      <c r="A5" s="35"/>
      <c r="B5" s="263" t="s">
        <v>45</v>
      </c>
      <c r="C5" s="264"/>
      <c r="D5" s="265" t="s">
        <v>46</v>
      </c>
      <c r="E5" s="266"/>
      <c r="F5" s="267" t="s">
        <v>47</v>
      </c>
      <c r="G5" s="268"/>
      <c r="H5" s="36"/>
      <c r="I5" s="37"/>
      <c r="J5" s="38"/>
      <c r="K5" s="39"/>
    </row>
    <row r="6" spans="1:13" ht="21.75">
      <c r="A6" s="40"/>
      <c r="B6" s="41" t="s">
        <v>48</v>
      </c>
      <c r="C6" s="41" t="s">
        <v>49</v>
      </c>
      <c r="D6" s="41" t="s">
        <v>48</v>
      </c>
      <c r="E6" s="41" t="s">
        <v>49</v>
      </c>
      <c r="F6" s="42" t="s">
        <v>48</v>
      </c>
      <c r="G6" s="42" t="s">
        <v>49</v>
      </c>
      <c r="H6" s="42" t="s">
        <v>48</v>
      </c>
      <c r="I6" s="42" t="s">
        <v>49</v>
      </c>
      <c r="J6" s="42" t="s">
        <v>48</v>
      </c>
      <c r="K6" s="42" t="s">
        <v>49</v>
      </c>
      <c r="L6" s="31" t="s">
        <v>50</v>
      </c>
    </row>
    <row r="7" spans="1:13" ht="21.75">
      <c r="A7" s="43" t="s">
        <v>244</v>
      </c>
      <c r="B7" s="44"/>
      <c r="C7" s="45"/>
      <c r="D7" s="45"/>
      <c r="E7" s="45"/>
      <c r="F7" s="45"/>
      <c r="G7" s="45"/>
      <c r="H7" s="45"/>
      <c r="I7" s="45"/>
      <c r="J7" s="46">
        <v>11</v>
      </c>
      <c r="K7" s="46">
        <f>516700+510000</f>
        <v>1026700</v>
      </c>
      <c r="M7" s="47"/>
    </row>
    <row r="8" spans="1:13" ht="21.75">
      <c r="A8" s="48" t="s">
        <v>245</v>
      </c>
      <c r="B8" s="49"/>
      <c r="C8" s="50"/>
      <c r="D8" s="51"/>
      <c r="E8" s="51"/>
      <c r="F8" s="51"/>
      <c r="G8" s="51"/>
      <c r="H8" s="51"/>
      <c r="I8" s="51"/>
      <c r="J8" s="46">
        <v>2</v>
      </c>
      <c r="K8" s="46">
        <v>200000</v>
      </c>
    </row>
    <row r="9" spans="1:13" ht="21.75">
      <c r="A9" s="48"/>
      <c r="B9" s="52"/>
      <c r="C9" s="46"/>
      <c r="D9" s="46"/>
      <c r="E9" s="46"/>
      <c r="F9" s="46"/>
      <c r="G9" s="46"/>
      <c r="H9" s="46"/>
      <c r="I9" s="46"/>
      <c r="J9" s="46"/>
      <c r="K9" s="46"/>
    </row>
    <row r="10" spans="1:13" ht="21.75">
      <c r="A10" s="48"/>
      <c r="B10" s="52"/>
      <c r="C10" s="46"/>
      <c r="D10" s="46"/>
      <c r="E10" s="46"/>
      <c r="F10" s="46"/>
      <c r="G10" s="46"/>
      <c r="H10" s="46"/>
      <c r="I10" s="46"/>
      <c r="J10" s="46"/>
      <c r="K10" s="46"/>
      <c r="M10" s="53"/>
    </row>
    <row r="11" spans="1:13" ht="21.75">
      <c r="A11" s="54"/>
      <c r="B11" s="147"/>
      <c r="C11" s="147"/>
      <c r="D11" s="148"/>
      <c r="E11" s="149"/>
      <c r="F11" s="147"/>
      <c r="G11" s="147"/>
      <c r="H11" s="147"/>
      <c r="I11" s="147"/>
      <c r="J11" s="150"/>
      <c r="K11" s="147"/>
    </row>
    <row r="12" spans="1:13" ht="21.7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M12" s="56"/>
    </row>
    <row r="13" spans="1:13" ht="21.7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3">
      <c r="A14" s="57" t="s">
        <v>44</v>
      </c>
      <c r="B14" s="58">
        <f>SUM(B7:B13)</f>
        <v>0</v>
      </c>
      <c r="C14" s="59">
        <f>SUM(C7:C13)</f>
        <v>0</v>
      </c>
      <c r="D14" s="58">
        <f t="shared" ref="D14:K14" si="0">SUM(D7:D13)</f>
        <v>0</v>
      </c>
      <c r="E14" s="59">
        <f>SUM(E7:E13)</f>
        <v>0</v>
      </c>
      <c r="F14" s="59">
        <f t="shared" si="0"/>
        <v>0</v>
      </c>
      <c r="G14" s="59">
        <f t="shared" si="0"/>
        <v>0</v>
      </c>
      <c r="H14" s="59">
        <f t="shared" si="0"/>
        <v>0</v>
      </c>
      <c r="I14" s="59">
        <f t="shared" si="0"/>
        <v>0</v>
      </c>
      <c r="J14" s="59">
        <f t="shared" si="0"/>
        <v>13</v>
      </c>
      <c r="K14" s="60">
        <f t="shared" si="0"/>
        <v>1226700</v>
      </c>
    </row>
  </sheetData>
  <mergeCells count="9">
    <mergeCell ref="B5:C5"/>
    <mergeCell ref="D5:E5"/>
    <mergeCell ref="F5:G5"/>
    <mergeCell ref="A1:K1"/>
    <mergeCell ref="A2:K2"/>
    <mergeCell ref="B4:E4"/>
    <mergeCell ref="F4:G4"/>
    <mergeCell ref="H4:I4"/>
    <mergeCell ref="J4:K4"/>
  </mergeCells>
  <printOptions horizontalCentered="1"/>
  <pageMargins left="0.27559055118110237" right="0.27559055118110237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7"/>
  <sheetViews>
    <sheetView topLeftCell="A70" zoomScale="130" zoomScaleNormal="130" workbookViewId="0">
      <selection activeCell="E77" sqref="E77"/>
    </sheetView>
  </sheetViews>
  <sheetFormatPr defaultRowHeight="18.75"/>
  <cols>
    <col min="1" max="1" width="39.33203125" style="140" customWidth="1"/>
    <col min="2" max="5" width="12.33203125" style="140" customWidth="1"/>
    <col min="6" max="6" width="9" style="140" customWidth="1"/>
    <col min="7" max="7" width="9.1640625" style="140" customWidth="1"/>
    <col min="8" max="8" width="8.6640625" style="140" customWidth="1"/>
    <col min="9" max="9" width="9.5" style="140" customWidth="1"/>
    <col min="10" max="10" width="13.5" style="140" customWidth="1"/>
    <col min="11" max="11" width="10" style="140" customWidth="1"/>
    <col min="12" max="13" width="7.5" style="140" customWidth="1"/>
    <col min="14" max="14" width="11.5" style="140" customWidth="1"/>
    <col min="15" max="15" width="9.6640625" style="140" customWidth="1"/>
    <col min="16" max="16" width="26.83203125" style="140" customWidth="1"/>
    <col min="17" max="16384" width="9.33203125" style="140"/>
  </cols>
  <sheetData>
    <row r="1" spans="1:17" ht="24.75">
      <c r="A1" s="272" t="s">
        <v>36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7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1:17" s="1" customFormat="1" ht="21.75">
      <c r="A3" s="21" t="s">
        <v>85</v>
      </c>
      <c r="B3" s="21"/>
      <c r="C3" s="4"/>
      <c r="D3" s="4"/>
    </row>
    <row r="4" spans="1:17" s="1" customFormat="1" ht="21.75">
      <c r="A4" s="21" t="s">
        <v>86</v>
      </c>
      <c r="B4" s="22"/>
    </row>
    <row r="5" spans="1:17" ht="21.75">
      <c r="A5" s="4"/>
      <c r="P5" s="20" t="s">
        <v>17</v>
      </c>
    </row>
    <row r="6" spans="1:17" ht="18" customHeight="1">
      <c r="A6" s="285" t="s">
        <v>34</v>
      </c>
      <c r="B6" s="274" t="s">
        <v>20</v>
      </c>
      <c r="C6" s="275"/>
      <c r="D6" s="274" t="s">
        <v>37</v>
      </c>
      <c r="E6" s="275"/>
      <c r="F6" s="274" t="s">
        <v>38</v>
      </c>
      <c r="G6" s="276"/>
      <c r="H6" s="276"/>
      <c r="I6" s="276"/>
      <c r="J6" s="276"/>
      <c r="K6" s="277" t="s">
        <v>21</v>
      </c>
      <c r="L6" s="280" t="s">
        <v>22</v>
      </c>
      <c r="M6" s="281"/>
      <c r="N6" s="282" t="s">
        <v>23</v>
      </c>
      <c r="O6" s="282"/>
      <c r="P6" s="285" t="s">
        <v>35</v>
      </c>
    </row>
    <row r="7" spans="1:17">
      <c r="A7" s="286"/>
      <c r="B7" s="2" t="s">
        <v>15</v>
      </c>
      <c r="C7" s="2" t="s">
        <v>14</v>
      </c>
      <c r="D7" s="2" t="s">
        <v>15</v>
      </c>
      <c r="E7" s="2" t="s">
        <v>16</v>
      </c>
      <c r="F7" s="288" t="s">
        <v>5</v>
      </c>
      <c r="G7" s="288" t="s">
        <v>3</v>
      </c>
      <c r="H7" s="288" t="s">
        <v>2</v>
      </c>
      <c r="I7" s="288" t="s">
        <v>4</v>
      </c>
      <c r="J7" s="288" t="s">
        <v>1</v>
      </c>
      <c r="K7" s="278"/>
      <c r="L7" s="284" t="s">
        <v>24</v>
      </c>
      <c r="M7" s="284"/>
      <c r="N7" s="283"/>
      <c r="O7" s="283"/>
      <c r="P7" s="286"/>
    </row>
    <row r="8" spans="1:17" ht="33.75" customHeight="1">
      <c r="A8" s="287"/>
      <c r="B8" s="3"/>
      <c r="C8" s="160" t="s">
        <v>156</v>
      </c>
      <c r="D8" s="3"/>
      <c r="E8" s="3"/>
      <c r="F8" s="289"/>
      <c r="G8" s="289"/>
      <c r="H8" s="289"/>
      <c r="I8" s="289"/>
      <c r="J8" s="289"/>
      <c r="K8" s="279"/>
      <c r="L8" s="23" t="s">
        <v>25</v>
      </c>
      <c r="M8" s="23" t="s">
        <v>26</v>
      </c>
      <c r="N8" s="24" t="s">
        <v>27</v>
      </c>
      <c r="O8" s="24" t="s">
        <v>28</v>
      </c>
      <c r="P8" s="287"/>
    </row>
    <row r="9" spans="1:17" ht="19.5" thickBot="1">
      <c r="A9" s="5" t="s">
        <v>0</v>
      </c>
      <c r="B9" s="139">
        <v>1542500</v>
      </c>
      <c r="C9" s="139">
        <v>834512</v>
      </c>
      <c r="D9" s="201">
        <v>1226700</v>
      </c>
      <c r="E9" s="6"/>
      <c r="F9" s="11"/>
      <c r="G9" s="12"/>
      <c r="H9" s="11"/>
      <c r="I9" s="13"/>
      <c r="J9" s="136">
        <f>J14+J23+J32+J41+J50+J59+J68+J77+J86+J95+J104+J113+J122+J131+J140+J149+J158+J167+J176+J185+J194+J203+J212+J221</f>
        <v>7289500</v>
      </c>
      <c r="K9" s="16"/>
      <c r="L9" s="11"/>
      <c r="M9" s="16"/>
      <c r="N9" s="11"/>
      <c r="O9" s="11"/>
      <c r="P9" s="6"/>
    </row>
    <row r="10" spans="1:17" ht="32.25" thickTop="1">
      <c r="A10" s="203" t="s">
        <v>33</v>
      </c>
      <c r="B10" s="7"/>
      <c r="C10" s="7"/>
      <c r="D10" s="142"/>
      <c r="E10" s="7"/>
      <c r="F10" s="14"/>
      <c r="G10" s="15"/>
      <c r="H10" s="14"/>
      <c r="I10" s="15"/>
      <c r="J10" s="142"/>
      <c r="K10" s="15"/>
      <c r="L10" s="14"/>
      <c r="M10" s="15"/>
      <c r="N10" s="14"/>
      <c r="O10" s="14"/>
      <c r="P10" s="142"/>
    </row>
    <row r="11" spans="1:17" ht="31.5">
      <c r="A11" s="204" t="s">
        <v>32</v>
      </c>
      <c r="B11" s="142"/>
      <c r="C11" s="142"/>
      <c r="D11" s="142"/>
      <c r="E11" s="142"/>
      <c r="F11" s="144"/>
      <c r="G11" s="145"/>
      <c r="H11" s="144"/>
      <c r="I11" s="145"/>
      <c r="J11" s="142"/>
      <c r="K11" s="145"/>
      <c r="L11" s="144"/>
      <c r="M11" s="145"/>
      <c r="N11" s="144"/>
      <c r="O11" s="144"/>
      <c r="P11" s="142"/>
    </row>
    <row r="12" spans="1:17">
      <c r="A12" s="19" t="s">
        <v>18</v>
      </c>
      <c r="B12" s="142"/>
      <c r="C12" s="142"/>
      <c r="D12" s="142"/>
      <c r="E12" s="142"/>
      <c r="F12" s="144"/>
      <c r="G12" s="145"/>
      <c r="H12" s="144"/>
      <c r="I12" s="145"/>
      <c r="J12" s="142"/>
      <c r="K12" s="145"/>
      <c r="L12" s="144"/>
      <c r="M12" s="145"/>
      <c r="N12" s="144"/>
      <c r="O12" s="144"/>
      <c r="P12" s="142"/>
    </row>
    <row r="13" spans="1:17">
      <c r="A13" s="30" t="s">
        <v>19</v>
      </c>
      <c r="B13" s="142"/>
      <c r="C13" s="142"/>
      <c r="D13" s="142"/>
      <c r="E13" s="142"/>
      <c r="F13" s="144"/>
      <c r="G13" s="145"/>
      <c r="H13" s="144"/>
      <c r="I13" s="145"/>
      <c r="J13" s="142"/>
      <c r="K13" s="145"/>
      <c r="L13" s="144"/>
      <c r="M13" s="145"/>
      <c r="N13" s="144"/>
      <c r="O13" s="144"/>
      <c r="P13" s="142"/>
    </row>
    <row r="14" spans="1:17" ht="78" customHeight="1">
      <c r="A14" s="106" t="s">
        <v>87</v>
      </c>
      <c r="B14" s="107">
        <v>143400</v>
      </c>
      <c r="C14" s="107">
        <v>117345</v>
      </c>
      <c r="D14" s="107">
        <v>190900</v>
      </c>
      <c r="E14" s="108"/>
      <c r="F14" s="108"/>
      <c r="G14" s="109"/>
      <c r="H14" s="108"/>
      <c r="I14" s="109"/>
      <c r="J14" s="119">
        <f>SUM(J15:J22)</f>
        <v>934200</v>
      </c>
      <c r="K14" s="100" t="s">
        <v>88</v>
      </c>
      <c r="L14" s="101" t="s">
        <v>89</v>
      </c>
      <c r="M14" s="102"/>
      <c r="N14" s="102" t="s">
        <v>90</v>
      </c>
      <c r="O14" s="102" t="s">
        <v>91</v>
      </c>
      <c r="P14" s="105" t="s">
        <v>92</v>
      </c>
      <c r="Q14" s="111" t="s">
        <v>93</v>
      </c>
    </row>
    <row r="15" spans="1:17">
      <c r="A15" s="9" t="s">
        <v>6</v>
      </c>
      <c r="B15" s="18"/>
      <c r="C15" s="18"/>
      <c r="D15" s="144"/>
      <c r="E15" s="144"/>
      <c r="F15" s="142"/>
      <c r="G15" s="143">
        <v>2</v>
      </c>
      <c r="H15" s="142">
        <v>8</v>
      </c>
      <c r="I15" s="103">
        <v>3100</v>
      </c>
      <c r="J15" s="104">
        <f>I15*H15*G15</f>
        <v>49600</v>
      </c>
      <c r="K15" s="144"/>
      <c r="L15" s="144"/>
      <c r="M15" s="144"/>
      <c r="N15" s="144"/>
      <c r="O15" s="144"/>
      <c r="P15" s="8" t="s">
        <v>94</v>
      </c>
    </row>
    <row r="16" spans="1:17" ht="27" customHeight="1">
      <c r="A16" s="112" t="s">
        <v>7</v>
      </c>
      <c r="B16" s="113"/>
      <c r="C16" s="113"/>
      <c r="D16" s="113"/>
      <c r="E16" s="113"/>
      <c r="F16" s="112"/>
      <c r="G16" s="114">
        <v>2</v>
      </c>
      <c r="H16" s="112">
        <v>8</v>
      </c>
      <c r="I16" s="115">
        <v>2100</v>
      </c>
      <c r="J16" s="116">
        <f t="shared" ref="J16:J18" si="0">I16*H16*G16</f>
        <v>33600</v>
      </c>
      <c r="K16" s="144"/>
      <c r="L16" s="144"/>
      <c r="M16" s="144"/>
      <c r="N16" s="144"/>
      <c r="O16" s="144"/>
      <c r="P16" s="290" t="s">
        <v>95</v>
      </c>
    </row>
    <row r="17" spans="1:17" ht="27" customHeight="1">
      <c r="A17" s="112" t="s">
        <v>8</v>
      </c>
      <c r="B17" s="113"/>
      <c r="C17" s="113"/>
      <c r="D17" s="113"/>
      <c r="E17" s="113"/>
      <c r="F17" s="112"/>
      <c r="G17" s="114">
        <v>2</v>
      </c>
      <c r="H17" s="112">
        <v>6</v>
      </c>
      <c r="I17" s="115">
        <v>10000</v>
      </c>
      <c r="J17" s="116">
        <f t="shared" si="0"/>
        <v>120000</v>
      </c>
      <c r="K17" s="145"/>
      <c r="L17" s="144"/>
      <c r="M17" s="145"/>
      <c r="N17" s="144"/>
      <c r="O17" s="144"/>
      <c r="P17" s="293"/>
    </row>
    <row r="18" spans="1:17" ht="27" customHeight="1">
      <c r="A18" s="112" t="s">
        <v>9</v>
      </c>
      <c r="B18" s="113"/>
      <c r="C18" s="113"/>
      <c r="D18" s="113"/>
      <c r="E18" s="113"/>
      <c r="F18" s="112"/>
      <c r="G18" s="114">
        <v>2</v>
      </c>
      <c r="H18" s="112">
        <v>6</v>
      </c>
      <c r="I18" s="115">
        <v>7500</v>
      </c>
      <c r="J18" s="116">
        <f t="shared" si="0"/>
        <v>90000</v>
      </c>
      <c r="K18" s="117"/>
      <c r="L18" s="113"/>
      <c r="M18" s="117"/>
      <c r="N18" s="113"/>
      <c r="O18" s="113"/>
      <c r="P18" s="294"/>
    </row>
    <row r="19" spans="1:17" ht="63" customHeight="1">
      <c r="A19" s="112" t="s">
        <v>10</v>
      </c>
      <c r="B19" s="113"/>
      <c r="C19" s="113"/>
      <c r="D19" s="113"/>
      <c r="E19" s="113"/>
      <c r="F19" s="112"/>
      <c r="G19" s="114">
        <v>4</v>
      </c>
      <c r="H19" s="112"/>
      <c r="I19" s="115">
        <v>535000</v>
      </c>
      <c r="J19" s="116">
        <f>I19</f>
        <v>535000</v>
      </c>
      <c r="K19" s="117"/>
      <c r="L19" s="113"/>
      <c r="M19" s="117"/>
      <c r="N19" s="113"/>
      <c r="O19" s="113"/>
      <c r="P19" s="118" t="s">
        <v>96</v>
      </c>
    </row>
    <row r="20" spans="1:17">
      <c r="A20" s="142" t="s">
        <v>11</v>
      </c>
      <c r="B20" s="144"/>
      <c r="C20" s="144"/>
      <c r="D20" s="144"/>
      <c r="E20" s="144"/>
      <c r="F20" s="142"/>
      <c r="G20" s="143">
        <v>4</v>
      </c>
      <c r="H20" s="142"/>
      <c r="I20" s="103">
        <v>9000</v>
      </c>
      <c r="J20" s="104">
        <f>I20*G20</f>
        <v>36000</v>
      </c>
      <c r="K20" s="145"/>
      <c r="L20" s="144"/>
      <c r="M20" s="145"/>
      <c r="N20" s="144"/>
      <c r="O20" s="144"/>
      <c r="P20" s="142"/>
    </row>
    <row r="21" spans="1:17">
      <c r="A21" s="142" t="s">
        <v>12</v>
      </c>
      <c r="B21" s="144"/>
      <c r="C21" s="144"/>
      <c r="D21" s="144"/>
      <c r="E21" s="144"/>
      <c r="F21" s="142"/>
      <c r="G21" s="143"/>
      <c r="H21" s="142"/>
      <c r="I21" s="143"/>
      <c r="J21" s="142"/>
      <c r="K21" s="145"/>
      <c r="L21" s="144"/>
      <c r="M21" s="145"/>
      <c r="N21" s="144"/>
      <c r="O21" s="144"/>
      <c r="P21" s="142"/>
    </row>
    <row r="22" spans="1:17">
      <c r="A22" s="141" t="s">
        <v>13</v>
      </c>
      <c r="B22" s="17"/>
      <c r="C22" s="17"/>
      <c r="D22" s="17"/>
      <c r="E22" s="17"/>
      <c r="F22" s="141"/>
      <c r="G22" s="10"/>
      <c r="H22" s="141"/>
      <c r="I22" s="10"/>
      <c r="J22" s="110">
        <v>70000</v>
      </c>
      <c r="K22" s="25"/>
      <c r="L22" s="146"/>
      <c r="M22" s="26"/>
      <c r="N22" s="146"/>
      <c r="O22" s="146"/>
      <c r="P22" s="141" t="s">
        <v>97</v>
      </c>
    </row>
    <row r="23" spans="1:17" ht="131.25">
      <c r="A23" s="106" t="s">
        <v>98</v>
      </c>
      <c r="B23" s="107">
        <v>49500</v>
      </c>
      <c r="C23" s="142"/>
      <c r="D23" s="107">
        <v>49500</v>
      </c>
      <c r="E23" s="142"/>
      <c r="F23" s="142"/>
      <c r="G23" s="143"/>
      <c r="H23" s="142"/>
      <c r="I23" s="143"/>
      <c r="J23" s="119">
        <f>SUM(J25:J29)</f>
        <v>228200</v>
      </c>
      <c r="K23" s="100" t="s">
        <v>88</v>
      </c>
      <c r="L23" s="101" t="s">
        <v>89</v>
      </c>
      <c r="M23" s="102"/>
      <c r="N23" s="102" t="s">
        <v>90</v>
      </c>
      <c r="O23" s="102" t="s">
        <v>91</v>
      </c>
      <c r="P23" s="105" t="s">
        <v>99</v>
      </c>
      <c r="Q23" s="111" t="s">
        <v>93</v>
      </c>
    </row>
    <row r="24" spans="1:17">
      <c r="A24" s="9" t="s">
        <v>6</v>
      </c>
      <c r="B24" s="18"/>
      <c r="C24" s="18"/>
      <c r="D24" s="144"/>
      <c r="E24" s="144"/>
      <c r="F24" s="142"/>
      <c r="G24" s="143"/>
      <c r="H24" s="142"/>
      <c r="I24" s="143"/>
      <c r="J24" s="142"/>
      <c r="K24" s="144"/>
      <c r="L24" s="144"/>
      <c r="M24" s="144"/>
      <c r="N24" s="144"/>
      <c r="O24" s="144"/>
      <c r="P24" s="8" t="s">
        <v>94</v>
      </c>
    </row>
    <row r="25" spans="1:17" ht="27" customHeight="1">
      <c r="A25" s="142" t="s">
        <v>7</v>
      </c>
      <c r="B25" s="144"/>
      <c r="C25" s="144"/>
      <c r="D25" s="144"/>
      <c r="E25" s="144"/>
      <c r="F25" s="142"/>
      <c r="G25" s="143">
        <v>2</v>
      </c>
      <c r="H25" s="142">
        <v>6</v>
      </c>
      <c r="I25" s="103">
        <v>2100</v>
      </c>
      <c r="J25" s="104">
        <f>I25*H25*G25</f>
        <v>25200</v>
      </c>
      <c r="K25" s="144"/>
      <c r="L25" s="144"/>
      <c r="M25" s="144"/>
      <c r="N25" s="144"/>
      <c r="O25" s="144"/>
      <c r="P25" s="290" t="s">
        <v>101</v>
      </c>
    </row>
    <row r="26" spans="1:17" ht="27" customHeight="1">
      <c r="A26" s="142" t="s">
        <v>8</v>
      </c>
      <c r="B26" s="144"/>
      <c r="C26" s="144"/>
      <c r="D26" s="144"/>
      <c r="E26" s="144"/>
      <c r="F26" s="142"/>
      <c r="G26" s="143"/>
      <c r="H26" s="142"/>
      <c r="I26" s="103"/>
      <c r="J26" s="142"/>
      <c r="K26" s="145"/>
      <c r="L26" s="144"/>
      <c r="M26" s="145"/>
      <c r="N26" s="144"/>
      <c r="O26" s="144"/>
      <c r="P26" s="293"/>
    </row>
    <row r="27" spans="1:17" ht="27" customHeight="1">
      <c r="A27" s="142" t="s">
        <v>9</v>
      </c>
      <c r="B27" s="144"/>
      <c r="C27" s="144"/>
      <c r="D27" s="144"/>
      <c r="E27" s="144"/>
      <c r="F27" s="142"/>
      <c r="G27" s="143">
        <v>2</v>
      </c>
      <c r="H27" s="142">
        <v>4</v>
      </c>
      <c r="I27" s="103">
        <v>7500</v>
      </c>
      <c r="J27" s="104">
        <f>I27*H27*G27</f>
        <v>60000</v>
      </c>
      <c r="K27" s="145"/>
      <c r="L27" s="144"/>
      <c r="M27" s="145"/>
      <c r="N27" s="144"/>
      <c r="O27" s="144"/>
      <c r="P27" s="294"/>
    </row>
    <row r="28" spans="1:17" ht="37.5">
      <c r="A28" s="112" t="s">
        <v>10</v>
      </c>
      <c r="B28" s="113"/>
      <c r="C28" s="113"/>
      <c r="D28" s="113"/>
      <c r="E28" s="113"/>
      <c r="F28" s="112"/>
      <c r="G28" s="114">
        <v>2</v>
      </c>
      <c r="H28" s="112"/>
      <c r="I28" s="115">
        <v>125000</v>
      </c>
      <c r="J28" s="116">
        <f>I28</f>
        <v>125000</v>
      </c>
      <c r="K28" s="145"/>
      <c r="L28" s="144"/>
      <c r="M28" s="145"/>
      <c r="N28" s="144"/>
      <c r="O28" s="144"/>
      <c r="P28" s="99" t="s">
        <v>100</v>
      </c>
    </row>
    <row r="29" spans="1:17">
      <c r="A29" s="142" t="s">
        <v>11</v>
      </c>
      <c r="B29" s="144"/>
      <c r="C29" s="144"/>
      <c r="D29" s="144"/>
      <c r="E29" s="144"/>
      <c r="F29" s="142"/>
      <c r="G29" s="143">
        <v>2</v>
      </c>
      <c r="H29" s="142"/>
      <c r="I29" s="103">
        <v>9000</v>
      </c>
      <c r="J29" s="104">
        <f>I29*G29</f>
        <v>18000</v>
      </c>
      <c r="K29" s="145"/>
      <c r="L29" s="144"/>
      <c r="M29" s="145"/>
      <c r="N29" s="144"/>
      <c r="O29" s="144"/>
      <c r="P29" s="142"/>
    </row>
    <row r="30" spans="1:17">
      <c r="A30" s="142" t="s">
        <v>12</v>
      </c>
      <c r="B30" s="144"/>
      <c r="C30" s="144"/>
      <c r="D30" s="144"/>
      <c r="E30" s="144"/>
      <c r="F30" s="142"/>
      <c r="G30" s="143"/>
      <c r="H30" s="142"/>
      <c r="I30" s="143"/>
      <c r="J30" s="142"/>
      <c r="K30" s="145"/>
      <c r="L30" s="144"/>
      <c r="M30" s="145"/>
      <c r="N30" s="144"/>
      <c r="O30" s="144"/>
      <c r="P30" s="142"/>
    </row>
    <row r="31" spans="1:17">
      <c r="A31" s="141" t="s">
        <v>13</v>
      </c>
      <c r="B31" s="17"/>
      <c r="C31" s="17"/>
      <c r="D31" s="17"/>
      <c r="E31" s="17"/>
      <c r="F31" s="141"/>
      <c r="G31" s="10"/>
      <c r="H31" s="141"/>
      <c r="I31" s="10"/>
      <c r="J31" s="141"/>
      <c r="K31" s="25"/>
      <c r="L31" s="146"/>
      <c r="M31" s="26"/>
      <c r="N31" s="146"/>
      <c r="O31" s="146"/>
      <c r="P31" s="141"/>
    </row>
    <row r="32" spans="1:17" ht="131.25">
      <c r="A32" s="106" t="s">
        <v>102</v>
      </c>
      <c r="B32" s="107">
        <v>49500</v>
      </c>
      <c r="C32" s="108"/>
      <c r="D32" s="107">
        <v>49500</v>
      </c>
      <c r="E32" s="142"/>
      <c r="F32" s="142"/>
      <c r="G32" s="143"/>
      <c r="H32" s="142"/>
      <c r="I32" s="143"/>
      <c r="J32" s="119">
        <f>SUM(J34:J38)</f>
        <v>228200</v>
      </c>
      <c r="K32" s="100" t="s">
        <v>88</v>
      </c>
      <c r="L32" s="101" t="s">
        <v>89</v>
      </c>
      <c r="M32" s="102"/>
      <c r="N32" s="102" t="s">
        <v>90</v>
      </c>
      <c r="O32" s="102" t="s">
        <v>91</v>
      </c>
      <c r="P32" s="120" t="s">
        <v>99</v>
      </c>
      <c r="Q32" s="111" t="s">
        <v>93</v>
      </c>
    </row>
    <row r="33" spans="1:17">
      <c r="A33" s="9" t="s">
        <v>6</v>
      </c>
      <c r="B33" s="18"/>
      <c r="C33" s="18"/>
      <c r="D33" s="144"/>
      <c r="E33" s="144"/>
      <c r="F33" s="142"/>
      <c r="G33" s="143"/>
      <c r="H33" s="142"/>
      <c r="I33" s="143"/>
      <c r="J33" s="142"/>
      <c r="K33" s="144"/>
      <c r="L33" s="144"/>
      <c r="M33" s="144"/>
      <c r="N33" s="144"/>
      <c r="O33" s="144"/>
      <c r="P33" s="8" t="s">
        <v>94</v>
      </c>
    </row>
    <row r="34" spans="1:17" ht="27" customHeight="1">
      <c r="A34" s="112" t="s">
        <v>7</v>
      </c>
      <c r="B34" s="113"/>
      <c r="C34" s="113"/>
      <c r="D34" s="113"/>
      <c r="E34" s="113"/>
      <c r="F34" s="112"/>
      <c r="G34" s="114">
        <v>2</v>
      </c>
      <c r="H34" s="112">
        <v>6</v>
      </c>
      <c r="I34" s="121">
        <v>2100</v>
      </c>
      <c r="J34" s="116">
        <f>I34*H34*G34</f>
        <v>25200</v>
      </c>
      <c r="K34" s="144"/>
      <c r="L34" s="144"/>
      <c r="M34" s="144"/>
      <c r="N34" s="144"/>
      <c r="O34" s="144"/>
      <c r="P34" s="290" t="s">
        <v>101</v>
      </c>
    </row>
    <row r="35" spans="1:17" ht="27" customHeight="1">
      <c r="A35" s="112" t="s">
        <v>8</v>
      </c>
      <c r="B35" s="113"/>
      <c r="C35" s="113"/>
      <c r="D35" s="113"/>
      <c r="E35" s="113"/>
      <c r="F35" s="112"/>
      <c r="G35" s="114"/>
      <c r="H35" s="112"/>
      <c r="I35" s="121"/>
      <c r="J35" s="112"/>
      <c r="K35" s="145"/>
      <c r="L35" s="144"/>
      <c r="M35" s="145"/>
      <c r="N35" s="144"/>
      <c r="O35" s="144"/>
      <c r="P35" s="293"/>
    </row>
    <row r="36" spans="1:17" ht="27" customHeight="1">
      <c r="A36" s="112" t="s">
        <v>9</v>
      </c>
      <c r="B36" s="113"/>
      <c r="C36" s="113"/>
      <c r="D36" s="113"/>
      <c r="E36" s="113"/>
      <c r="F36" s="112"/>
      <c r="G36" s="114">
        <v>2</v>
      </c>
      <c r="H36" s="112">
        <v>4</v>
      </c>
      <c r="I36" s="121">
        <v>7500</v>
      </c>
      <c r="J36" s="116">
        <f>I36*H36*G36</f>
        <v>60000</v>
      </c>
      <c r="K36" s="145"/>
      <c r="L36" s="144"/>
      <c r="M36" s="145"/>
      <c r="N36" s="144"/>
      <c r="O36" s="144"/>
      <c r="P36" s="294"/>
    </row>
    <row r="37" spans="1:17" ht="37.5">
      <c r="A37" s="112" t="s">
        <v>10</v>
      </c>
      <c r="B37" s="113"/>
      <c r="C37" s="113"/>
      <c r="D37" s="113"/>
      <c r="E37" s="113"/>
      <c r="F37" s="112"/>
      <c r="G37" s="114">
        <v>2</v>
      </c>
      <c r="H37" s="112"/>
      <c r="I37" s="121">
        <v>125000</v>
      </c>
      <c r="J37" s="116">
        <f>I37</f>
        <v>125000</v>
      </c>
      <c r="K37" s="145"/>
      <c r="L37" s="144"/>
      <c r="M37" s="145"/>
      <c r="N37" s="144"/>
      <c r="O37" s="144"/>
      <c r="P37" s="99" t="s">
        <v>100</v>
      </c>
    </row>
    <row r="38" spans="1:17">
      <c r="A38" s="142" t="s">
        <v>11</v>
      </c>
      <c r="B38" s="144"/>
      <c r="C38" s="144"/>
      <c r="D38" s="144"/>
      <c r="E38" s="144"/>
      <c r="F38" s="142"/>
      <c r="G38" s="143">
        <v>2</v>
      </c>
      <c r="H38" s="142"/>
      <c r="I38" s="122">
        <v>9000</v>
      </c>
      <c r="J38" s="104">
        <f>I38*G38</f>
        <v>18000</v>
      </c>
      <c r="K38" s="145"/>
      <c r="L38" s="144"/>
      <c r="M38" s="145"/>
      <c r="N38" s="144"/>
      <c r="O38" s="144"/>
      <c r="P38" s="142"/>
    </row>
    <row r="39" spans="1:17">
      <c r="A39" s="142" t="s">
        <v>12</v>
      </c>
      <c r="B39" s="144"/>
      <c r="C39" s="144"/>
      <c r="D39" s="144"/>
      <c r="E39" s="144"/>
      <c r="F39" s="142"/>
      <c r="G39" s="143"/>
      <c r="H39" s="142"/>
      <c r="I39" s="143"/>
      <c r="J39" s="142"/>
      <c r="K39" s="145"/>
      <c r="L39" s="144"/>
      <c r="M39" s="145"/>
      <c r="N39" s="144"/>
      <c r="O39" s="144"/>
      <c r="P39" s="142"/>
    </row>
    <row r="40" spans="1:17">
      <c r="A40" s="141" t="s">
        <v>13</v>
      </c>
      <c r="B40" s="17"/>
      <c r="C40" s="17"/>
      <c r="D40" s="17"/>
      <c r="E40" s="17"/>
      <c r="F40" s="141"/>
      <c r="G40" s="10"/>
      <c r="H40" s="141"/>
      <c r="I40" s="10"/>
      <c r="J40" s="141"/>
      <c r="K40" s="25"/>
      <c r="L40" s="146"/>
      <c r="M40" s="26"/>
      <c r="N40" s="146"/>
      <c r="O40" s="146"/>
      <c r="P40" s="141"/>
    </row>
    <row r="41" spans="1:17" ht="96.75" customHeight="1">
      <c r="A41" s="123" t="s">
        <v>103</v>
      </c>
      <c r="B41" s="107">
        <v>34500</v>
      </c>
      <c r="C41" s="107">
        <v>20645</v>
      </c>
      <c r="D41" s="142"/>
      <c r="E41" s="142"/>
      <c r="F41" s="142"/>
      <c r="G41" s="143"/>
      <c r="H41" s="142"/>
      <c r="I41" s="143"/>
      <c r="J41" s="119">
        <f>SUM(J43:J47)</f>
        <v>164000</v>
      </c>
      <c r="K41" s="100" t="s">
        <v>88</v>
      </c>
      <c r="L41" s="101" t="s">
        <v>89</v>
      </c>
      <c r="M41" s="102"/>
      <c r="N41" s="100" t="s">
        <v>104</v>
      </c>
      <c r="O41" s="102" t="s">
        <v>91</v>
      </c>
      <c r="P41" s="105" t="s">
        <v>105</v>
      </c>
      <c r="Q41" s="111" t="s">
        <v>93</v>
      </c>
    </row>
    <row r="42" spans="1:17">
      <c r="A42" s="9" t="s">
        <v>6</v>
      </c>
      <c r="B42" s="18"/>
      <c r="C42" s="18"/>
      <c r="D42" s="144"/>
      <c r="E42" s="144"/>
      <c r="F42" s="142"/>
      <c r="G42" s="143"/>
      <c r="H42" s="142"/>
      <c r="I42" s="143"/>
      <c r="J42" s="142"/>
      <c r="K42" s="144"/>
      <c r="L42" s="144"/>
      <c r="M42" s="144"/>
      <c r="N42" s="144"/>
      <c r="O42" s="144"/>
      <c r="P42" s="8" t="s">
        <v>94</v>
      </c>
    </row>
    <row r="43" spans="1:17" ht="27" customHeight="1">
      <c r="A43" s="112" t="s">
        <v>7</v>
      </c>
      <c r="B43" s="113"/>
      <c r="C43" s="113"/>
      <c r="D43" s="113"/>
      <c r="E43" s="113"/>
      <c r="F43" s="112"/>
      <c r="G43" s="114">
        <v>2</v>
      </c>
      <c r="H43" s="112">
        <v>5</v>
      </c>
      <c r="I43" s="115">
        <v>2100</v>
      </c>
      <c r="J43" s="116">
        <f>I43*H43*G43</f>
        <v>21000</v>
      </c>
      <c r="K43" s="144"/>
      <c r="L43" s="144"/>
      <c r="M43" s="144"/>
      <c r="N43" s="144"/>
      <c r="O43" s="144"/>
      <c r="P43" s="290" t="s">
        <v>101</v>
      </c>
    </row>
    <row r="44" spans="1:17" ht="27" customHeight="1">
      <c r="A44" s="112" t="s">
        <v>8</v>
      </c>
      <c r="B44" s="113"/>
      <c r="C44" s="113"/>
      <c r="D44" s="113"/>
      <c r="E44" s="113"/>
      <c r="F44" s="112"/>
      <c r="G44" s="114"/>
      <c r="H44" s="112"/>
      <c r="I44" s="115"/>
      <c r="J44" s="112"/>
      <c r="K44" s="145"/>
      <c r="L44" s="144"/>
      <c r="M44" s="145"/>
      <c r="N44" s="144"/>
      <c r="O44" s="144"/>
      <c r="P44" s="293"/>
    </row>
    <row r="45" spans="1:17" ht="16.5" customHeight="1">
      <c r="A45" s="112" t="s">
        <v>9</v>
      </c>
      <c r="B45" s="113"/>
      <c r="C45" s="113"/>
      <c r="D45" s="113"/>
      <c r="E45" s="113"/>
      <c r="F45" s="112"/>
      <c r="G45" s="114">
        <v>2</v>
      </c>
      <c r="H45" s="112">
        <v>4</v>
      </c>
      <c r="I45" s="115">
        <v>7500</v>
      </c>
      <c r="J45" s="116">
        <f>I45*H45*G45</f>
        <v>60000</v>
      </c>
      <c r="K45" s="145"/>
      <c r="L45" s="144"/>
      <c r="M45" s="145"/>
      <c r="N45" s="144"/>
      <c r="O45" s="144"/>
      <c r="P45" s="294"/>
    </row>
    <row r="46" spans="1:17" ht="37.5">
      <c r="A46" s="112" t="s">
        <v>10</v>
      </c>
      <c r="B46" s="113"/>
      <c r="C46" s="113"/>
      <c r="D46" s="113"/>
      <c r="E46" s="113"/>
      <c r="F46" s="112"/>
      <c r="G46" s="114">
        <v>2</v>
      </c>
      <c r="H46" s="112"/>
      <c r="I46" s="115">
        <v>65000</v>
      </c>
      <c r="J46" s="116">
        <f>I46</f>
        <v>65000</v>
      </c>
      <c r="K46" s="145"/>
      <c r="L46" s="144"/>
      <c r="M46" s="145"/>
      <c r="N46" s="144"/>
      <c r="O46" s="144"/>
      <c r="P46" s="99" t="s">
        <v>106</v>
      </c>
    </row>
    <row r="47" spans="1:17">
      <c r="A47" s="142" t="s">
        <v>11</v>
      </c>
      <c r="B47" s="144"/>
      <c r="C47" s="144"/>
      <c r="D47" s="144"/>
      <c r="E47" s="144"/>
      <c r="F47" s="142"/>
      <c r="G47" s="143">
        <v>2</v>
      </c>
      <c r="H47" s="142"/>
      <c r="I47" s="103">
        <v>9000</v>
      </c>
      <c r="J47" s="104">
        <f>I47*G47</f>
        <v>18000</v>
      </c>
      <c r="K47" s="145"/>
      <c r="L47" s="144"/>
      <c r="M47" s="145"/>
      <c r="N47" s="144"/>
      <c r="O47" s="144"/>
      <c r="P47" s="142"/>
    </row>
    <row r="48" spans="1:17">
      <c r="A48" s="142" t="s">
        <v>12</v>
      </c>
      <c r="B48" s="144"/>
      <c r="C48" s="144"/>
      <c r="D48" s="144"/>
      <c r="E48" s="144"/>
      <c r="F48" s="142"/>
      <c r="G48" s="143"/>
      <c r="H48" s="142"/>
      <c r="I48" s="143"/>
      <c r="J48" s="142"/>
      <c r="K48" s="145"/>
      <c r="L48" s="144"/>
      <c r="M48" s="145"/>
      <c r="N48" s="144"/>
      <c r="O48" s="144"/>
      <c r="P48" s="142"/>
    </row>
    <row r="49" spans="1:17">
      <c r="A49" s="141" t="s">
        <v>13</v>
      </c>
      <c r="B49" s="17"/>
      <c r="C49" s="17"/>
      <c r="D49" s="17"/>
      <c r="E49" s="17"/>
      <c r="F49" s="141"/>
      <c r="G49" s="10"/>
      <c r="H49" s="141"/>
      <c r="I49" s="10"/>
      <c r="J49" s="141"/>
      <c r="K49" s="25"/>
      <c r="L49" s="146"/>
      <c r="M49" s="26"/>
      <c r="N49" s="146"/>
      <c r="O49" s="146"/>
      <c r="P49" s="141"/>
    </row>
    <row r="50" spans="1:17" ht="99.75" customHeight="1">
      <c r="A50" s="106" t="s">
        <v>107</v>
      </c>
      <c r="B50" s="107"/>
      <c r="C50" s="107"/>
      <c r="D50" s="107">
        <v>55500</v>
      </c>
      <c r="E50" s="142"/>
      <c r="F50" s="142"/>
      <c r="G50" s="143"/>
      <c r="H50" s="142"/>
      <c r="I50" s="143"/>
      <c r="J50" s="119">
        <f>SUM(J51:J56)</f>
        <v>247000</v>
      </c>
      <c r="K50" s="100" t="s">
        <v>88</v>
      </c>
      <c r="L50" s="101" t="s">
        <v>89</v>
      </c>
      <c r="M50" s="102"/>
      <c r="N50" s="100" t="s">
        <v>109</v>
      </c>
      <c r="O50" s="102" t="s">
        <v>108</v>
      </c>
      <c r="P50" s="105" t="s">
        <v>110</v>
      </c>
      <c r="Q50" s="111" t="s">
        <v>93</v>
      </c>
    </row>
    <row r="51" spans="1:17" ht="51" customHeight="1">
      <c r="A51" s="124" t="s">
        <v>6</v>
      </c>
      <c r="B51" s="125"/>
      <c r="C51" s="125"/>
      <c r="D51" s="113"/>
      <c r="E51" s="113"/>
      <c r="F51" s="112"/>
      <c r="G51" s="114">
        <v>1</v>
      </c>
      <c r="H51" s="112">
        <v>5</v>
      </c>
      <c r="I51" s="115">
        <v>3100</v>
      </c>
      <c r="J51" s="126">
        <f>I51*H51*G51</f>
        <v>15500</v>
      </c>
      <c r="K51" s="144"/>
      <c r="L51" s="144"/>
      <c r="M51" s="144"/>
      <c r="N51" s="144"/>
      <c r="O51" s="144"/>
      <c r="P51" s="105" t="s">
        <v>111</v>
      </c>
    </row>
    <row r="52" spans="1:17" ht="26.25" customHeight="1">
      <c r="A52" s="112" t="s">
        <v>7</v>
      </c>
      <c r="B52" s="113"/>
      <c r="C52" s="113"/>
      <c r="D52" s="113"/>
      <c r="E52" s="113"/>
      <c r="F52" s="112"/>
      <c r="G52" s="114">
        <v>1</v>
      </c>
      <c r="H52" s="112">
        <v>5</v>
      </c>
      <c r="I52" s="115">
        <v>2100</v>
      </c>
      <c r="J52" s="126">
        <f t="shared" ref="J52:J54" si="1">I52*H52*G52</f>
        <v>10500</v>
      </c>
      <c r="K52" s="144"/>
      <c r="L52" s="144"/>
      <c r="M52" s="144"/>
      <c r="N52" s="144"/>
      <c r="O52" s="144"/>
      <c r="P52" s="290" t="s">
        <v>112</v>
      </c>
    </row>
    <row r="53" spans="1:17" ht="26.25" customHeight="1">
      <c r="A53" s="112" t="s">
        <v>8</v>
      </c>
      <c r="B53" s="113"/>
      <c r="C53" s="113"/>
      <c r="D53" s="113"/>
      <c r="E53" s="113"/>
      <c r="F53" s="112"/>
      <c r="G53" s="114">
        <v>1</v>
      </c>
      <c r="H53" s="112">
        <v>4</v>
      </c>
      <c r="I53" s="115">
        <v>14000</v>
      </c>
      <c r="J53" s="126">
        <f t="shared" si="1"/>
        <v>56000</v>
      </c>
      <c r="K53" s="145"/>
      <c r="L53" s="144"/>
      <c r="M53" s="145"/>
      <c r="N53" s="144"/>
      <c r="O53" s="144"/>
      <c r="P53" s="293"/>
    </row>
    <row r="54" spans="1:17" ht="29.25" customHeight="1">
      <c r="A54" s="112" t="s">
        <v>9</v>
      </c>
      <c r="B54" s="113"/>
      <c r="C54" s="113"/>
      <c r="D54" s="113"/>
      <c r="E54" s="113"/>
      <c r="F54" s="112"/>
      <c r="G54" s="114">
        <v>1</v>
      </c>
      <c r="H54" s="112">
        <v>4</v>
      </c>
      <c r="I54" s="115">
        <v>10500</v>
      </c>
      <c r="J54" s="126">
        <f t="shared" si="1"/>
        <v>42000</v>
      </c>
      <c r="K54" s="145"/>
      <c r="L54" s="144"/>
      <c r="M54" s="145"/>
      <c r="N54" s="144"/>
      <c r="O54" s="144"/>
      <c r="P54" s="294"/>
    </row>
    <row r="55" spans="1:17" ht="37.5">
      <c r="A55" s="112" t="s">
        <v>10</v>
      </c>
      <c r="B55" s="113"/>
      <c r="C55" s="113"/>
      <c r="D55" s="113"/>
      <c r="E55" s="113"/>
      <c r="F55" s="112"/>
      <c r="G55" s="114">
        <v>2</v>
      </c>
      <c r="H55" s="112"/>
      <c r="I55" s="115">
        <v>105000</v>
      </c>
      <c r="J55" s="126">
        <f>I55</f>
        <v>105000</v>
      </c>
      <c r="K55" s="145"/>
      <c r="L55" s="144"/>
      <c r="M55" s="145"/>
      <c r="N55" s="144"/>
      <c r="O55" s="144"/>
      <c r="P55" s="99" t="s">
        <v>113</v>
      </c>
    </row>
    <row r="56" spans="1:17">
      <c r="A56" s="142" t="s">
        <v>11</v>
      </c>
      <c r="B56" s="144"/>
      <c r="C56" s="144"/>
      <c r="D56" s="144"/>
      <c r="E56" s="144"/>
      <c r="F56" s="142"/>
      <c r="G56" s="143">
        <v>2</v>
      </c>
      <c r="H56" s="142"/>
      <c r="I56" s="103">
        <v>9000</v>
      </c>
      <c r="J56" s="104">
        <f>I56*G56</f>
        <v>18000</v>
      </c>
      <c r="K56" s="145"/>
      <c r="L56" s="144"/>
      <c r="M56" s="145"/>
      <c r="N56" s="144"/>
      <c r="O56" s="144"/>
      <c r="P56" s="142"/>
    </row>
    <row r="57" spans="1:17">
      <c r="A57" s="142" t="s">
        <v>12</v>
      </c>
      <c r="B57" s="144"/>
      <c r="C57" s="144"/>
      <c r="D57" s="144"/>
      <c r="E57" s="144"/>
      <c r="F57" s="142"/>
      <c r="G57" s="143"/>
      <c r="H57" s="142"/>
      <c r="I57" s="143"/>
      <c r="J57" s="142"/>
      <c r="K57" s="145"/>
      <c r="L57" s="144"/>
      <c r="M57" s="145"/>
      <c r="N57" s="144"/>
      <c r="O57" s="144"/>
      <c r="P57" s="142"/>
    </row>
    <row r="58" spans="1:17">
      <c r="A58" s="141" t="s">
        <v>13</v>
      </c>
      <c r="B58" s="17"/>
      <c r="C58" s="17"/>
      <c r="D58" s="17"/>
      <c r="E58" s="17"/>
      <c r="F58" s="141"/>
      <c r="G58" s="10"/>
      <c r="H58" s="141"/>
      <c r="I58" s="10"/>
      <c r="J58" s="141"/>
      <c r="K58" s="25"/>
      <c r="L58" s="146"/>
      <c r="M58" s="26"/>
      <c r="N58" s="146"/>
      <c r="O58" s="146"/>
      <c r="P58" s="141"/>
    </row>
    <row r="59" spans="1:17" ht="112.5">
      <c r="A59" s="106" t="s">
        <v>119</v>
      </c>
      <c r="B59" s="107">
        <v>119800</v>
      </c>
      <c r="C59" s="107">
        <v>119530</v>
      </c>
      <c r="D59" s="142"/>
      <c r="E59" s="142"/>
      <c r="F59" s="142"/>
      <c r="G59" s="143"/>
      <c r="H59" s="142"/>
      <c r="I59" s="143"/>
      <c r="J59" s="119">
        <f>SUM(J60:J65)</f>
        <v>426400</v>
      </c>
      <c r="K59" s="100" t="s">
        <v>88</v>
      </c>
      <c r="L59" s="101" t="s">
        <v>89</v>
      </c>
      <c r="M59" s="102"/>
      <c r="N59" s="100" t="s">
        <v>120</v>
      </c>
      <c r="O59" s="102" t="s">
        <v>108</v>
      </c>
      <c r="P59" s="105" t="s">
        <v>114</v>
      </c>
      <c r="Q59" s="111" t="s">
        <v>93</v>
      </c>
    </row>
    <row r="60" spans="1:17">
      <c r="A60" s="9" t="s">
        <v>6</v>
      </c>
      <c r="B60" s="18"/>
      <c r="C60" s="18"/>
      <c r="D60" s="144"/>
      <c r="E60" s="144"/>
      <c r="F60" s="142"/>
      <c r="G60" s="143">
        <v>1</v>
      </c>
      <c r="H60" s="142">
        <v>7</v>
      </c>
      <c r="I60" s="103">
        <v>3100</v>
      </c>
      <c r="J60" s="104">
        <f>I60*H60*G60</f>
        <v>21700</v>
      </c>
      <c r="K60" s="144"/>
      <c r="L60" s="144"/>
      <c r="M60" s="144"/>
      <c r="N60" s="144"/>
      <c r="O60" s="144"/>
      <c r="P60" s="8" t="s">
        <v>115</v>
      </c>
    </row>
    <row r="61" spans="1:17" ht="50.1" customHeight="1">
      <c r="A61" s="112" t="s">
        <v>7</v>
      </c>
      <c r="B61" s="113"/>
      <c r="C61" s="113"/>
      <c r="D61" s="113"/>
      <c r="E61" s="113"/>
      <c r="F61" s="112"/>
      <c r="G61" s="114">
        <v>1</v>
      </c>
      <c r="H61" s="112">
        <v>7</v>
      </c>
      <c r="I61" s="115">
        <v>2100</v>
      </c>
      <c r="J61" s="116">
        <f t="shared" ref="J61:J63" si="2">I61*H61*G61</f>
        <v>14700</v>
      </c>
      <c r="K61" s="144"/>
      <c r="L61" s="144"/>
      <c r="M61" s="144"/>
      <c r="N61" s="144"/>
      <c r="O61" s="144"/>
      <c r="P61" s="290" t="s">
        <v>116</v>
      </c>
    </row>
    <row r="62" spans="1:17" ht="50.1" customHeight="1">
      <c r="A62" s="112" t="s">
        <v>8</v>
      </c>
      <c r="B62" s="113"/>
      <c r="C62" s="113"/>
      <c r="D62" s="113"/>
      <c r="E62" s="113"/>
      <c r="F62" s="112"/>
      <c r="G62" s="114">
        <v>1</v>
      </c>
      <c r="H62" s="112">
        <v>6</v>
      </c>
      <c r="I62" s="115">
        <v>14000</v>
      </c>
      <c r="J62" s="116">
        <f t="shared" si="2"/>
        <v>84000</v>
      </c>
      <c r="K62" s="145"/>
      <c r="L62" s="144"/>
      <c r="M62" s="145"/>
      <c r="N62" s="144"/>
      <c r="O62" s="144"/>
      <c r="P62" s="293"/>
    </row>
    <row r="63" spans="1:17" ht="34.5" customHeight="1">
      <c r="A63" s="112" t="s">
        <v>9</v>
      </c>
      <c r="B63" s="113"/>
      <c r="C63" s="113"/>
      <c r="D63" s="113"/>
      <c r="E63" s="113"/>
      <c r="F63" s="112"/>
      <c r="G63" s="114">
        <v>1</v>
      </c>
      <c r="H63" s="112">
        <v>6</v>
      </c>
      <c r="I63" s="115">
        <v>10500</v>
      </c>
      <c r="J63" s="116">
        <f t="shared" si="2"/>
        <v>63000</v>
      </c>
      <c r="K63" s="145"/>
      <c r="L63" s="144"/>
      <c r="M63" s="145"/>
      <c r="N63" s="144"/>
      <c r="O63" s="144"/>
      <c r="P63" s="294"/>
    </row>
    <row r="64" spans="1:17" ht="51" customHeight="1">
      <c r="A64" s="112" t="s">
        <v>10</v>
      </c>
      <c r="B64" s="113"/>
      <c r="C64" s="113"/>
      <c r="D64" s="113"/>
      <c r="E64" s="113"/>
      <c r="F64" s="112"/>
      <c r="G64" s="114">
        <v>2</v>
      </c>
      <c r="H64" s="112"/>
      <c r="I64" s="115">
        <v>225000</v>
      </c>
      <c r="J64" s="116">
        <f>I64</f>
        <v>225000</v>
      </c>
      <c r="K64" s="145"/>
      <c r="L64" s="144"/>
      <c r="M64" s="145"/>
      <c r="N64" s="144"/>
      <c r="O64" s="144"/>
      <c r="P64" s="118" t="s">
        <v>118</v>
      </c>
    </row>
    <row r="65" spans="1:17">
      <c r="A65" s="142" t="s">
        <v>11</v>
      </c>
      <c r="B65" s="144"/>
      <c r="C65" s="144"/>
      <c r="D65" s="144"/>
      <c r="E65" s="144"/>
      <c r="F65" s="142"/>
      <c r="G65" s="143">
        <v>2</v>
      </c>
      <c r="H65" s="142"/>
      <c r="I65" s="103">
        <v>9000</v>
      </c>
      <c r="J65" s="104">
        <f>I65*G65</f>
        <v>18000</v>
      </c>
      <c r="K65" s="145"/>
      <c r="L65" s="144"/>
      <c r="M65" s="145"/>
      <c r="N65" s="144"/>
      <c r="O65" s="144"/>
      <c r="P65" s="142"/>
    </row>
    <row r="66" spans="1:17">
      <c r="A66" s="142" t="s">
        <v>12</v>
      </c>
      <c r="B66" s="144"/>
      <c r="C66" s="144"/>
      <c r="D66" s="144"/>
      <c r="E66" s="144"/>
      <c r="F66" s="142"/>
      <c r="G66" s="143"/>
      <c r="H66" s="142"/>
      <c r="I66" s="143"/>
      <c r="J66" s="142"/>
      <c r="K66" s="145"/>
      <c r="L66" s="144"/>
      <c r="M66" s="145"/>
      <c r="N66" s="144"/>
      <c r="O66" s="144"/>
      <c r="P66" s="142"/>
    </row>
    <row r="67" spans="1:17" ht="56.25">
      <c r="A67" s="128" t="s">
        <v>13</v>
      </c>
      <c r="B67" s="17"/>
      <c r="C67" s="17"/>
      <c r="D67" s="17"/>
      <c r="E67" s="17"/>
      <c r="F67" s="141"/>
      <c r="G67" s="10"/>
      <c r="H67" s="141"/>
      <c r="I67" s="10"/>
      <c r="J67" s="141"/>
      <c r="K67" s="25"/>
      <c r="L67" s="146"/>
      <c r="M67" s="26"/>
      <c r="N67" s="146"/>
      <c r="O67" s="146"/>
      <c r="P67" s="127" t="s">
        <v>117</v>
      </c>
    </row>
    <row r="68" spans="1:17" ht="93.75">
      <c r="A68" s="106" t="s">
        <v>157</v>
      </c>
      <c r="B68" s="107">
        <v>48125</v>
      </c>
      <c r="C68" s="107">
        <v>48125</v>
      </c>
      <c r="D68" s="107">
        <v>32600</v>
      </c>
      <c r="E68" s="142"/>
      <c r="F68" s="142"/>
      <c r="G68" s="143"/>
      <c r="H68" s="142"/>
      <c r="I68" s="143"/>
      <c r="J68" s="119">
        <f>SUM(J69:J74)</f>
        <v>198500</v>
      </c>
      <c r="K68" s="100" t="s">
        <v>88</v>
      </c>
      <c r="L68" s="101" t="s">
        <v>89</v>
      </c>
      <c r="M68" s="102"/>
      <c r="N68" s="100" t="s">
        <v>122</v>
      </c>
      <c r="O68" s="102" t="s">
        <v>91</v>
      </c>
      <c r="P68" s="105" t="s">
        <v>123</v>
      </c>
      <c r="Q68" s="111" t="s">
        <v>93</v>
      </c>
    </row>
    <row r="69" spans="1:17">
      <c r="A69" s="9" t="s">
        <v>6</v>
      </c>
      <c r="B69" s="18"/>
      <c r="C69" s="18"/>
      <c r="D69" s="144"/>
      <c r="E69" s="144"/>
      <c r="F69" s="142"/>
      <c r="G69" s="143">
        <v>1</v>
      </c>
      <c r="H69" s="142">
        <v>5</v>
      </c>
      <c r="I69" s="103">
        <v>3100</v>
      </c>
      <c r="J69" s="104">
        <f>I69*H69*G69</f>
        <v>15500</v>
      </c>
      <c r="K69" s="144"/>
      <c r="L69" s="144"/>
      <c r="M69" s="144"/>
      <c r="N69" s="144"/>
      <c r="O69" s="144"/>
      <c r="P69" s="8" t="s">
        <v>124</v>
      </c>
    </row>
    <row r="70" spans="1:17" ht="35.1" customHeight="1">
      <c r="A70" s="112" t="s">
        <v>7</v>
      </c>
      <c r="B70" s="113"/>
      <c r="C70" s="113"/>
      <c r="D70" s="113"/>
      <c r="E70" s="113"/>
      <c r="F70" s="112"/>
      <c r="G70" s="114">
        <v>2</v>
      </c>
      <c r="H70" s="112">
        <v>5</v>
      </c>
      <c r="I70" s="115">
        <v>2100</v>
      </c>
      <c r="J70" s="116">
        <f t="shared" ref="J70:J72" si="3">I70*H70*G70</f>
        <v>21000</v>
      </c>
      <c r="K70" s="144"/>
      <c r="L70" s="144"/>
      <c r="M70" s="144"/>
      <c r="N70" s="144"/>
      <c r="O70" s="144"/>
      <c r="P70" s="290" t="s">
        <v>125</v>
      </c>
    </row>
    <row r="71" spans="1:17" ht="35.1" customHeight="1">
      <c r="A71" s="112" t="s">
        <v>8</v>
      </c>
      <c r="B71" s="113"/>
      <c r="C71" s="113"/>
      <c r="D71" s="113"/>
      <c r="E71" s="113"/>
      <c r="F71" s="112"/>
      <c r="G71" s="114">
        <v>1</v>
      </c>
      <c r="H71" s="112">
        <v>4</v>
      </c>
      <c r="I71" s="115">
        <v>10000</v>
      </c>
      <c r="J71" s="116">
        <f t="shared" si="3"/>
        <v>40000</v>
      </c>
      <c r="K71" s="145"/>
      <c r="L71" s="144"/>
      <c r="M71" s="145"/>
      <c r="N71" s="144"/>
      <c r="O71" s="144"/>
      <c r="P71" s="293"/>
    </row>
    <row r="72" spans="1:17" ht="16.5" customHeight="1">
      <c r="A72" s="112" t="s">
        <v>9</v>
      </c>
      <c r="B72" s="113"/>
      <c r="C72" s="113"/>
      <c r="D72" s="113"/>
      <c r="E72" s="113"/>
      <c r="F72" s="112"/>
      <c r="G72" s="114">
        <v>1</v>
      </c>
      <c r="H72" s="112">
        <v>4</v>
      </c>
      <c r="I72" s="115">
        <v>7500</v>
      </c>
      <c r="J72" s="116">
        <f t="shared" si="3"/>
        <v>30000</v>
      </c>
      <c r="K72" s="145"/>
      <c r="L72" s="144"/>
      <c r="M72" s="145"/>
      <c r="N72" s="144"/>
      <c r="O72" s="144"/>
      <c r="P72" s="294"/>
    </row>
    <row r="73" spans="1:17" ht="37.5">
      <c r="A73" s="112" t="s">
        <v>10</v>
      </c>
      <c r="B73" s="113"/>
      <c r="C73" s="113"/>
      <c r="D73" s="113"/>
      <c r="E73" s="113"/>
      <c r="F73" s="112"/>
      <c r="G73" s="114">
        <v>3</v>
      </c>
      <c r="H73" s="112"/>
      <c r="I73" s="115">
        <v>65000</v>
      </c>
      <c r="J73" s="116">
        <f>I73</f>
        <v>65000</v>
      </c>
      <c r="K73" s="145"/>
      <c r="L73" s="144"/>
      <c r="M73" s="145"/>
      <c r="N73" s="144"/>
      <c r="O73" s="144"/>
      <c r="P73" s="99" t="s">
        <v>126</v>
      </c>
    </row>
    <row r="74" spans="1:17">
      <c r="A74" s="142" t="s">
        <v>11</v>
      </c>
      <c r="B74" s="144"/>
      <c r="C74" s="144"/>
      <c r="D74" s="144"/>
      <c r="E74" s="144"/>
      <c r="F74" s="142"/>
      <c r="G74" s="143">
        <v>3</v>
      </c>
      <c r="H74" s="142"/>
      <c r="I74" s="103">
        <v>9000</v>
      </c>
      <c r="J74" s="104">
        <f>I74*G74</f>
        <v>27000</v>
      </c>
      <c r="K74" s="145"/>
      <c r="L74" s="144"/>
      <c r="M74" s="145"/>
      <c r="N74" s="144"/>
      <c r="O74" s="144"/>
      <c r="P74" s="142"/>
    </row>
    <row r="75" spans="1:17">
      <c r="A75" s="142" t="s">
        <v>12</v>
      </c>
      <c r="B75" s="144"/>
      <c r="C75" s="144"/>
      <c r="D75" s="144"/>
      <c r="E75" s="144"/>
      <c r="F75" s="142"/>
      <c r="G75" s="143"/>
      <c r="H75" s="142"/>
      <c r="I75" s="143"/>
      <c r="J75" s="142"/>
      <c r="K75" s="145"/>
      <c r="L75" s="144"/>
      <c r="M75" s="145"/>
      <c r="N75" s="144"/>
      <c r="O75" s="144"/>
      <c r="P75" s="142"/>
    </row>
    <row r="76" spans="1:17">
      <c r="A76" s="141" t="s">
        <v>13</v>
      </c>
      <c r="B76" s="17"/>
      <c r="C76" s="17"/>
      <c r="D76" s="17"/>
      <c r="E76" s="17"/>
      <c r="F76" s="141"/>
      <c r="G76" s="10"/>
      <c r="H76" s="141"/>
      <c r="I76" s="10"/>
      <c r="J76" s="141"/>
      <c r="K76" s="25"/>
      <c r="L76" s="146"/>
      <c r="M76" s="26"/>
      <c r="N76" s="146"/>
      <c r="O76" s="146"/>
      <c r="P76" s="141"/>
    </row>
    <row r="77" spans="1:17" ht="131.25" customHeight="1">
      <c r="A77" s="106" t="s">
        <v>127</v>
      </c>
      <c r="B77" s="142"/>
      <c r="C77" s="142"/>
      <c r="D77" s="142"/>
      <c r="E77" s="142"/>
      <c r="F77" s="142"/>
      <c r="G77" s="143"/>
      <c r="H77" s="142"/>
      <c r="I77" s="143"/>
      <c r="J77" s="119">
        <f>SUM(J78:J83)</f>
        <v>426400</v>
      </c>
      <c r="K77" s="100" t="s">
        <v>88</v>
      </c>
      <c r="L77" s="101" t="s">
        <v>89</v>
      </c>
      <c r="M77" s="102"/>
      <c r="N77" s="100" t="s">
        <v>128</v>
      </c>
      <c r="O77" s="102" t="s">
        <v>108</v>
      </c>
      <c r="P77" s="105" t="s">
        <v>129</v>
      </c>
      <c r="Q77" s="111" t="s">
        <v>93</v>
      </c>
    </row>
    <row r="78" spans="1:17" ht="37.5">
      <c r="A78" s="124" t="s">
        <v>6</v>
      </c>
      <c r="B78" s="125"/>
      <c r="C78" s="125"/>
      <c r="D78" s="113"/>
      <c r="E78" s="113"/>
      <c r="F78" s="112"/>
      <c r="G78" s="114">
        <v>1</v>
      </c>
      <c r="H78" s="112">
        <v>7</v>
      </c>
      <c r="I78" s="115">
        <v>3100</v>
      </c>
      <c r="J78" s="116">
        <f>I78*H78*G78</f>
        <v>21700</v>
      </c>
      <c r="K78" s="144"/>
      <c r="L78" s="144"/>
      <c r="M78" s="144"/>
      <c r="N78" s="144"/>
      <c r="O78" s="144"/>
      <c r="P78" s="120" t="s">
        <v>130</v>
      </c>
    </row>
    <row r="79" spans="1:17" ht="39.950000000000003" customHeight="1">
      <c r="A79" s="112" t="s">
        <v>7</v>
      </c>
      <c r="B79" s="113"/>
      <c r="C79" s="113"/>
      <c r="D79" s="113"/>
      <c r="E79" s="113"/>
      <c r="F79" s="112"/>
      <c r="G79" s="114">
        <v>1</v>
      </c>
      <c r="H79" s="112">
        <v>7</v>
      </c>
      <c r="I79" s="115">
        <v>2100</v>
      </c>
      <c r="J79" s="116">
        <f t="shared" ref="J79:J81" si="4">I79*H79*G79</f>
        <v>14700</v>
      </c>
      <c r="K79" s="144"/>
      <c r="L79" s="144"/>
      <c r="M79" s="144"/>
      <c r="N79" s="144"/>
      <c r="O79" s="144"/>
      <c r="P79" s="290" t="s">
        <v>131</v>
      </c>
    </row>
    <row r="80" spans="1:17" ht="39.950000000000003" customHeight="1">
      <c r="A80" s="112" t="s">
        <v>8</v>
      </c>
      <c r="B80" s="113"/>
      <c r="C80" s="113"/>
      <c r="D80" s="113"/>
      <c r="E80" s="113"/>
      <c r="F80" s="112"/>
      <c r="G80" s="114">
        <v>1</v>
      </c>
      <c r="H80" s="112">
        <v>6</v>
      </c>
      <c r="I80" s="115">
        <v>14000</v>
      </c>
      <c r="J80" s="116">
        <f t="shared" si="4"/>
        <v>84000</v>
      </c>
      <c r="K80" s="145"/>
      <c r="L80" s="144"/>
      <c r="M80" s="145"/>
      <c r="N80" s="144"/>
      <c r="O80" s="144"/>
      <c r="P80" s="293"/>
    </row>
    <row r="81" spans="1:17" ht="34.5" customHeight="1">
      <c r="A81" s="112" t="s">
        <v>9</v>
      </c>
      <c r="B81" s="113"/>
      <c r="C81" s="113"/>
      <c r="D81" s="113"/>
      <c r="E81" s="113"/>
      <c r="F81" s="112"/>
      <c r="G81" s="114">
        <v>1</v>
      </c>
      <c r="H81" s="112">
        <v>6</v>
      </c>
      <c r="I81" s="115">
        <v>10500</v>
      </c>
      <c r="J81" s="116">
        <f t="shared" si="4"/>
        <v>63000</v>
      </c>
      <c r="K81" s="145"/>
      <c r="L81" s="144"/>
      <c r="M81" s="145"/>
      <c r="N81" s="144"/>
      <c r="O81" s="144"/>
      <c r="P81" s="294"/>
    </row>
    <row r="82" spans="1:17" ht="56.25">
      <c r="A82" s="112" t="s">
        <v>10</v>
      </c>
      <c r="B82" s="113"/>
      <c r="C82" s="113"/>
      <c r="D82" s="113"/>
      <c r="E82" s="113"/>
      <c r="F82" s="112"/>
      <c r="G82" s="114">
        <v>2</v>
      </c>
      <c r="H82" s="112"/>
      <c r="I82" s="115">
        <v>225000</v>
      </c>
      <c r="J82" s="116">
        <f>I82</f>
        <v>225000</v>
      </c>
      <c r="K82" s="145"/>
      <c r="L82" s="144"/>
      <c r="M82" s="145"/>
      <c r="N82" s="144"/>
      <c r="O82" s="144"/>
      <c r="P82" s="118" t="s">
        <v>118</v>
      </c>
    </row>
    <row r="83" spans="1:17">
      <c r="A83" s="142" t="s">
        <v>11</v>
      </c>
      <c r="B83" s="144"/>
      <c r="C83" s="144"/>
      <c r="D83" s="144"/>
      <c r="E83" s="144"/>
      <c r="F83" s="142"/>
      <c r="G83" s="143">
        <v>2</v>
      </c>
      <c r="H83" s="142"/>
      <c r="I83" s="103">
        <v>9000</v>
      </c>
      <c r="J83" s="104">
        <f>I83*G83</f>
        <v>18000</v>
      </c>
      <c r="K83" s="145"/>
      <c r="L83" s="144"/>
      <c r="M83" s="145"/>
      <c r="N83" s="144"/>
      <c r="O83" s="144"/>
      <c r="P83" s="142"/>
    </row>
    <row r="84" spans="1:17">
      <c r="A84" s="142" t="s">
        <v>12</v>
      </c>
      <c r="B84" s="144"/>
      <c r="C84" s="144"/>
      <c r="D84" s="144"/>
      <c r="E84" s="144"/>
      <c r="F84" s="142"/>
      <c r="G84" s="143"/>
      <c r="H84" s="142"/>
      <c r="I84" s="143"/>
      <c r="J84" s="142"/>
      <c r="K84" s="145"/>
      <c r="L84" s="144"/>
      <c r="M84" s="145"/>
      <c r="N84" s="144"/>
      <c r="O84" s="144"/>
      <c r="P84" s="142"/>
    </row>
    <row r="85" spans="1:17">
      <c r="A85" s="141" t="s">
        <v>13</v>
      </c>
      <c r="B85" s="17"/>
      <c r="C85" s="17"/>
      <c r="D85" s="17"/>
      <c r="E85" s="17"/>
      <c r="F85" s="141"/>
      <c r="G85" s="10"/>
      <c r="H85" s="141"/>
      <c r="I85" s="10"/>
      <c r="J85" s="141"/>
      <c r="K85" s="25"/>
      <c r="L85" s="146"/>
      <c r="M85" s="26"/>
      <c r="N85" s="146"/>
      <c r="O85" s="146"/>
      <c r="P85" s="141"/>
    </row>
    <row r="86" spans="1:17" ht="75">
      <c r="A86" s="106" t="s">
        <v>132</v>
      </c>
      <c r="B86" s="142"/>
      <c r="C86" s="142"/>
      <c r="D86" s="142"/>
      <c r="E86" s="142"/>
      <c r="F86" s="142"/>
      <c r="G86" s="143"/>
      <c r="H86" s="142"/>
      <c r="I86" s="143"/>
      <c r="J86" s="119">
        <f>SUM(J87:J92)</f>
        <v>146300</v>
      </c>
      <c r="K86" s="100" t="s">
        <v>88</v>
      </c>
      <c r="L86" s="101"/>
      <c r="M86" s="101" t="s">
        <v>89</v>
      </c>
      <c r="N86" s="100" t="s">
        <v>139</v>
      </c>
      <c r="O86" s="102" t="s">
        <v>91</v>
      </c>
      <c r="P86" s="105" t="s">
        <v>140</v>
      </c>
      <c r="Q86" s="111" t="s">
        <v>93</v>
      </c>
    </row>
    <row r="87" spans="1:17" ht="75">
      <c r="A87" s="124" t="s">
        <v>6</v>
      </c>
      <c r="B87" s="125"/>
      <c r="C87" s="125"/>
      <c r="D87" s="113"/>
      <c r="E87" s="113"/>
      <c r="F87" s="112"/>
      <c r="G87" s="114">
        <v>1</v>
      </c>
      <c r="H87" s="112">
        <v>4</v>
      </c>
      <c r="I87" s="115">
        <v>3100</v>
      </c>
      <c r="J87" s="126">
        <f>I87*H87*G87</f>
        <v>12400</v>
      </c>
      <c r="K87" s="144"/>
      <c r="L87" s="144"/>
      <c r="M87" s="144"/>
      <c r="N87" s="144"/>
      <c r="O87" s="144"/>
      <c r="P87" s="120" t="s">
        <v>141</v>
      </c>
    </row>
    <row r="88" spans="1:17" ht="35.1" customHeight="1">
      <c r="A88" s="112" t="s">
        <v>7</v>
      </c>
      <c r="B88" s="113"/>
      <c r="C88" s="113"/>
      <c r="D88" s="113"/>
      <c r="E88" s="113"/>
      <c r="F88" s="112"/>
      <c r="G88" s="114">
        <v>1</v>
      </c>
      <c r="H88" s="112">
        <v>4</v>
      </c>
      <c r="I88" s="115">
        <v>2100</v>
      </c>
      <c r="J88" s="126">
        <f t="shared" ref="J88:J90" si="5">I88*H88*G88</f>
        <v>8400</v>
      </c>
      <c r="K88" s="144"/>
      <c r="L88" s="144"/>
      <c r="M88" s="144"/>
      <c r="N88" s="144"/>
      <c r="O88" s="144"/>
      <c r="P88" s="290" t="s">
        <v>142</v>
      </c>
    </row>
    <row r="89" spans="1:17" ht="35.1" customHeight="1">
      <c r="A89" s="112" t="s">
        <v>8</v>
      </c>
      <c r="B89" s="113"/>
      <c r="C89" s="113"/>
      <c r="D89" s="113"/>
      <c r="E89" s="113"/>
      <c r="F89" s="112"/>
      <c r="G89" s="114">
        <v>1</v>
      </c>
      <c r="H89" s="112">
        <v>3</v>
      </c>
      <c r="I89" s="115">
        <v>10000</v>
      </c>
      <c r="J89" s="126">
        <f t="shared" si="5"/>
        <v>30000</v>
      </c>
      <c r="K89" s="145"/>
      <c r="L89" s="144"/>
      <c r="M89" s="145"/>
      <c r="N89" s="144"/>
      <c r="O89" s="144"/>
      <c r="P89" s="293"/>
    </row>
    <row r="90" spans="1:17" ht="28.5" customHeight="1">
      <c r="A90" s="112" t="s">
        <v>9</v>
      </c>
      <c r="B90" s="113"/>
      <c r="C90" s="113"/>
      <c r="D90" s="113"/>
      <c r="E90" s="113"/>
      <c r="F90" s="112"/>
      <c r="G90" s="114">
        <v>1</v>
      </c>
      <c r="H90" s="112">
        <v>3</v>
      </c>
      <c r="I90" s="115">
        <v>7500</v>
      </c>
      <c r="J90" s="126">
        <f t="shared" si="5"/>
        <v>22500</v>
      </c>
      <c r="K90" s="145"/>
      <c r="L90" s="144"/>
      <c r="M90" s="145"/>
      <c r="N90" s="144"/>
      <c r="O90" s="144"/>
      <c r="P90" s="294"/>
    </row>
    <row r="91" spans="1:17" ht="37.5">
      <c r="A91" s="112" t="s">
        <v>10</v>
      </c>
      <c r="B91" s="113"/>
      <c r="C91" s="113"/>
      <c r="D91" s="113"/>
      <c r="E91" s="113"/>
      <c r="F91" s="112"/>
      <c r="G91" s="114">
        <v>2</v>
      </c>
      <c r="H91" s="112"/>
      <c r="I91" s="115">
        <v>55000</v>
      </c>
      <c r="J91" s="126">
        <f>I91</f>
        <v>55000</v>
      </c>
      <c r="K91" s="145"/>
      <c r="L91" s="144"/>
      <c r="M91" s="145"/>
      <c r="N91" s="144"/>
      <c r="O91" s="144"/>
      <c r="P91" s="99" t="s">
        <v>143</v>
      </c>
    </row>
    <row r="92" spans="1:17">
      <c r="A92" s="142" t="s">
        <v>11</v>
      </c>
      <c r="B92" s="144"/>
      <c r="C92" s="144"/>
      <c r="D92" s="144"/>
      <c r="E92" s="144"/>
      <c r="F92" s="142"/>
      <c r="G92" s="143">
        <v>2</v>
      </c>
      <c r="H92" s="142"/>
      <c r="I92" s="103">
        <v>9000</v>
      </c>
      <c r="J92" s="131">
        <f>I92*G92</f>
        <v>18000</v>
      </c>
      <c r="K92" s="145"/>
      <c r="L92" s="144"/>
      <c r="M92" s="145"/>
      <c r="N92" s="144"/>
      <c r="O92" s="144"/>
      <c r="P92" s="142"/>
    </row>
    <row r="93" spans="1:17">
      <c r="A93" s="142" t="s">
        <v>12</v>
      </c>
      <c r="B93" s="144"/>
      <c r="C93" s="144"/>
      <c r="D93" s="144"/>
      <c r="E93" s="144"/>
      <c r="F93" s="142"/>
      <c r="G93" s="143"/>
      <c r="H93" s="142"/>
      <c r="I93" s="143"/>
      <c r="J93" s="142"/>
      <c r="K93" s="145"/>
      <c r="L93" s="144"/>
      <c r="M93" s="145"/>
      <c r="N93" s="144"/>
      <c r="O93" s="144"/>
      <c r="P93" s="142"/>
    </row>
    <row r="94" spans="1:17">
      <c r="A94" s="141" t="s">
        <v>13</v>
      </c>
      <c r="B94" s="17"/>
      <c r="C94" s="17"/>
      <c r="D94" s="17"/>
      <c r="E94" s="17"/>
      <c r="F94" s="141"/>
      <c r="G94" s="10"/>
      <c r="H94" s="141"/>
      <c r="I94" s="10"/>
      <c r="J94" s="141"/>
      <c r="K94" s="25"/>
      <c r="L94" s="146"/>
      <c r="M94" s="26"/>
      <c r="N94" s="146"/>
      <c r="O94" s="146"/>
      <c r="P94" s="141"/>
    </row>
    <row r="95" spans="1:17" ht="206.25">
      <c r="A95" s="106" t="s">
        <v>133</v>
      </c>
      <c r="B95" s="142"/>
      <c r="C95" s="142"/>
      <c r="D95" s="107">
        <v>138700</v>
      </c>
      <c r="E95" s="142"/>
      <c r="F95" s="142"/>
      <c r="G95" s="143"/>
      <c r="H95" s="142"/>
      <c r="I95" s="143"/>
      <c r="J95" s="119">
        <f>SUM(J96:J103)</f>
        <v>629600</v>
      </c>
      <c r="K95" s="100" t="s">
        <v>88</v>
      </c>
      <c r="L95" s="101" t="s">
        <v>89</v>
      </c>
      <c r="M95" s="102"/>
      <c r="N95" s="100" t="s">
        <v>90</v>
      </c>
      <c r="O95" s="102" t="s">
        <v>91</v>
      </c>
      <c r="P95" s="105" t="s">
        <v>134</v>
      </c>
      <c r="Q95" s="111" t="s">
        <v>93</v>
      </c>
    </row>
    <row r="96" spans="1:17" ht="56.25">
      <c r="A96" s="124" t="s">
        <v>6</v>
      </c>
      <c r="B96" s="125"/>
      <c r="C96" s="125"/>
      <c r="D96" s="113"/>
      <c r="E96" s="113"/>
      <c r="F96" s="112"/>
      <c r="G96" s="114">
        <v>1</v>
      </c>
      <c r="H96" s="112">
        <v>8</v>
      </c>
      <c r="I96" s="115">
        <v>3100</v>
      </c>
      <c r="J96" s="116">
        <f>I96*H96*G96</f>
        <v>24800</v>
      </c>
      <c r="K96" s="144"/>
      <c r="L96" s="144"/>
      <c r="M96" s="144"/>
      <c r="N96" s="144"/>
      <c r="O96" s="144"/>
      <c r="P96" s="120" t="s">
        <v>135</v>
      </c>
    </row>
    <row r="97" spans="1:17" ht="99.95" customHeight="1">
      <c r="A97" s="112" t="s">
        <v>7</v>
      </c>
      <c r="B97" s="113"/>
      <c r="C97" s="113"/>
      <c r="D97" s="113"/>
      <c r="E97" s="113"/>
      <c r="F97" s="112"/>
      <c r="G97" s="114">
        <v>1</v>
      </c>
      <c r="H97" s="112">
        <v>8</v>
      </c>
      <c r="I97" s="115">
        <v>2100</v>
      </c>
      <c r="J97" s="116">
        <f t="shared" ref="J97:J99" si="6">I97*H97*G97</f>
        <v>16800</v>
      </c>
      <c r="K97" s="144"/>
      <c r="L97" s="144"/>
      <c r="M97" s="144"/>
      <c r="N97" s="144"/>
      <c r="O97" s="144"/>
      <c r="P97" s="290" t="s">
        <v>136</v>
      </c>
    </row>
    <row r="98" spans="1:17" ht="99.95" customHeight="1">
      <c r="A98" s="112" t="s">
        <v>8</v>
      </c>
      <c r="B98" s="113"/>
      <c r="C98" s="113"/>
      <c r="D98" s="113"/>
      <c r="E98" s="113"/>
      <c r="F98" s="112"/>
      <c r="G98" s="114">
        <v>1</v>
      </c>
      <c r="H98" s="112">
        <v>6</v>
      </c>
      <c r="I98" s="115">
        <v>10000</v>
      </c>
      <c r="J98" s="116">
        <f t="shared" si="6"/>
        <v>60000</v>
      </c>
      <c r="K98" s="145"/>
      <c r="L98" s="144"/>
      <c r="M98" s="145"/>
      <c r="N98" s="144"/>
      <c r="O98" s="144"/>
      <c r="P98" s="291"/>
    </row>
    <row r="99" spans="1:17" ht="90" customHeight="1">
      <c r="A99" s="112" t="s">
        <v>9</v>
      </c>
      <c r="B99" s="113"/>
      <c r="C99" s="113"/>
      <c r="D99" s="113"/>
      <c r="E99" s="113"/>
      <c r="F99" s="112"/>
      <c r="G99" s="114">
        <v>1</v>
      </c>
      <c r="H99" s="112">
        <v>6</v>
      </c>
      <c r="I99" s="115">
        <v>7500</v>
      </c>
      <c r="J99" s="116">
        <f t="shared" si="6"/>
        <v>45000</v>
      </c>
      <c r="K99" s="145"/>
      <c r="L99" s="144"/>
      <c r="M99" s="145"/>
      <c r="N99" s="144"/>
      <c r="O99" s="144"/>
      <c r="P99" s="292"/>
    </row>
    <row r="100" spans="1:17" ht="36" customHeight="1">
      <c r="A100" s="112" t="s">
        <v>10</v>
      </c>
      <c r="B100" s="113"/>
      <c r="C100" s="113"/>
      <c r="D100" s="113"/>
      <c r="E100" s="113"/>
      <c r="F100" s="112"/>
      <c r="G100" s="114">
        <v>2</v>
      </c>
      <c r="H100" s="112"/>
      <c r="I100" s="115">
        <v>265000</v>
      </c>
      <c r="J100" s="116">
        <f>I100</f>
        <v>265000</v>
      </c>
      <c r="K100" s="130"/>
      <c r="L100" s="129"/>
      <c r="M100" s="130"/>
      <c r="N100" s="129"/>
      <c r="O100" s="129"/>
      <c r="P100" s="118" t="s">
        <v>138</v>
      </c>
    </row>
    <row r="101" spans="1:17">
      <c r="A101" s="142" t="s">
        <v>11</v>
      </c>
      <c r="B101" s="144"/>
      <c r="C101" s="144"/>
      <c r="D101" s="144"/>
      <c r="E101" s="144"/>
      <c r="F101" s="142"/>
      <c r="G101" s="143">
        <v>2</v>
      </c>
      <c r="H101" s="142"/>
      <c r="I101" s="103">
        <v>9000</v>
      </c>
      <c r="J101" s="104">
        <f>I101*G101</f>
        <v>18000</v>
      </c>
      <c r="K101" s="145"/>
      <c r="L101" s="144"/>
      <c r="M101" s="145"/>
      <c r="N101" s="144"/>
      <c r="O101" s="144"/>
      <c r="P101" s="142"/>
    </row>
    <row r="102" spans="1:17">
      <c r="A102" s="142" t="s">
        <v>12</v>
      </c>
      <c r="B102" s="144"/>
      <c r="C102" s="144"/>
      <c r="D102" s="144"/>
      <c r="E102" s="144"/>
      <c r="F102" s="142"/>
      <c r="G102" s="143"/>
      <c r="H102" s="142"/>
      <c r="I102" s="103"/>
      <c r="J102" s="142"/>
      <c r="K102" s="145"/>
      <c r="L102" s="144"/>
      <c r="M102" s="145"/>
      <c r="N102" s="144"/>
      <c r="O102" s="144"/>
      <c r="P102" s="142"/>
    </row>
    <row r="103" spans="1:17">
      <c r="A103" s="141" t="s">
        <v>13</v>
      </c>
      <c r="B103" s="17"/>
      <c r="C103" s="17"/>
      <c r="D103" s="17"/>
      <c r="E103" s="17"/>
      <c r="F103" s="141"/>
      <c r="G103" s="10"/>
      <c r="H103" s="141"/>
      <c r="I103" s="132">
        <v>200000</v>
      </c>
      <c r="J103" s="133">
        <f>I103</f>
        <v>200000</v>
      </c>
      <c r="K103" s="25"/>
      <c r="L103" s="146"/>
      <c r="M103" s="26"/>
      <c r="N103" s="146"/>
      <c r="O103" s="146"/>
      <c r="P103" s="141" t="s">
        <v>137</v>
      </c>
    </row>
    <row r="104" spans="1:17" ht="98.25" customHeight="1">
      <c r="A104" s="106" t="s">
        <v>144</v>
      </c>
      <c r="B104" s="142"/>
      <c r="C104" s="142"/>
      <c r="D104" s="142"/>
      <c r="E104" s="142"/>
      <c r="F104" s="142"/>
      <c r="G104" s="143"/>
      <c r="H104" s="142"/>
      <c r="I104" s="143"/>
      <c r="J104" s="119">
        <f>SUM(J106:J110)</f>
        <v>247900</v>
      </c>
      <c r="K104" s="100" t="s">
        <v>145</v>
      </c>
      <c r="L104" s="134"/>
      <c r="M104" s="135" t="s">
        <v>89</v>
      </c>
      <c r="N104" s="102" t="s">
        <v>146</v>
      </c>
      <c r="O104" s="102" t="s">
        <v>147</v>
      </c>
      <c r="P104" s="105" t="s">
        <v>148</v>
      </c>
      <c r="Q104" s="111" t="s">
        <v>93</v>
      </c>
    </row>
    <row r="105" spans="1:17" ht="56.25">
      <c r="A105" s="124" t="s">
        <v>6</v>
      </c>
      <c r="B105" s="125"/>
      <c r="C105" s="125"/>
      <c r="D105" s="113"/>
      <c r="E105" s="113"/>
      <c r="F105" s="112"/>
      <c r="G105" s="114"/>
      <c r="H105" s="112"/>
      <c r="I105" s="114"/>
      <c r="J105" s="112"/>
      <c r="K105" s="144"/>
      <c r="L105" s="144"/>
      <c r="M105" s="144"/>
      <c r="N105" s="144"/>
      <c r="O105" s="144"/>
      <c r="P105" s="120" t="s">
        <v>149</v>
      </c>
    </row>
    <row r="106" spans="1:17" ht="39.950000000000003" customHeight="1">
      <c r="A106" s="112" t="s">
        <v>7</v>
      </c>
      <c r="B106" s="113"/>
      <c r="C106" s="113"/>
      <c r="D106" s="113"/>
      <c r="E106" s="113"/>
      <c r="F106" s="112"/>
      <c r="G106" s="114">
        <v>2</v>
      </c>
      <c r="H106" s="112">
        <v>7</v>
      </c>
      <c r="I106" s="115">
        <v>2100</v>
      </c>
      <c r="J106" s="126">
        <f>I106*H106*G106</f>
        <v>29400</v>
      </c>
      <c r="K106" s="144"/>
      <c r="L106" s="144"/>
      <c r="M106" s="144"/>
      <c r="N106" s="144"/>
      <c r="O106" s="144"/>
      <c r="P106" s="290" t="s">
        <v>150</v>
      </c>
    </row>
    <row r="107" spans="1:17" ht="39.950000000000003" customHeight="1">
      <c r="A107" s="112" t="s">
        <v>8</v>
      </c>
      <c r="B107" s="113"/>
      <c r="C107" s="113"/>
      <c r="D107" s="113"/>
      <c r="E107" s="113"/>
      <c r="F107" s="112"/>
      <c r="G107" s="114"/>
      <c r="H107" s="112"/>
      <c r="I107" s="115"/>
      <c r="J107" s="126"/>
      <c r="K107" s="145"/>
      <c r="L107" s="144"/>
      <c r="M107" s="145"/>
      <c r="N107" s="144"/>
      <c r="O107" s="144"/>
      <c r="P107" s="293"/>
    </row>
    <row r="108" spans="1:17" ht="36.75" customHeight="1">
      <c r="A108" s="112" t="s">
        <v>9</v>
      </c>
      <c r="B108" s="113"/>
      <c r="C108" s="113"/>
      <c r="D108" s="113"/>
      <c r="E108" s="113"/>
      <c r="F108" s="112"/>
      <c r="G108" s="114">
        <v>2</v>
      </c>
      <c r="H108" s="112">
        <v>6</v>
      </c>
      <c r="I108" s="115">
        <v>9375</v>
      </c>
      <c r="J108" s="126">
        <f>I108*H108*G108</f>
        <v>112500</v>
      </c>
      <c r="K108" s="145"/>
      <c r="L108" s="144"/>
      <c r="M108" s="145"/>
      <c r="N108" s="144"/>
      <c r="O108" s="144"/>
      <c r="P108" s="294"/>
    </row>
    <row r="109" spans="1:17" ht="37.5">
      <c r="A109" s="112" t="s">
        <v>10</v>
      </c>
      <c r="B109" s="113"/>
      <c r="C109" s="113"/>
      <c r="D109" s="113"/>
      <c r="E109" s="113"/>
      <c r="F109" s="112"/>
      <c r="G109" s="114">
        <v>2</v>
      </c>
      <c r="H109" s="112"/>
      <c r="I109" s="115">
        <v>88000</v>
      </c>
      <c r="J109" s="126">
        <f>I109</f>
        <v>88000</v>
      </c>
      <c r="K109" s="145"/>
      <c r="L109" s="144"/>
      <c r="M109" s="145"/>
      <c r="N109" s="144"/>
      <c r="O109" s="144"/>
      <c r="P109" s="99" t="s">
        <v>151</v>
      </c>
    </row>
    <row r="110" spans="1:17">
      <c r="A110" s="142" t="s">
        <v>11</v>
      </c>
      <c r="B110" s="144"/>
      <c r="C110" s="144"/>
      <c r="D110" s="144"/>
      <c r="E110" s="144"/>
      <c r="F110" s="142"/>
      <c r="G110" s="143">
        <v>2</v>
      </c>
      <c r="H110" s="142"/>
      <c r="I110" s="103">
        <v>9000</v>
      </c>
      <c r="J110" s="131">
        <f>I110*G110</f>
        <v>18000</v>
      </c>
      <c r="K110" s="145"/>
      <c r="L110" s="144"/>
      <c r="M110" s="145"/>
      <c r="N110" s="144"/>
      <c r="O110" s="144"/>
      <c r="P110" s="142"/>
    </row>
    <row r="111" spans="1:17">
      <c r="A111" s="142" t="s">
        <v>12</v>
      </c>
      <c r="B111" s="144"/>
      <c r="C111" s="144"/>
      <c r="D111" s="144"/>
      <c r="E111" s="144"/>
      <c r="F111" s="142"/>
      <c r="G111" s="143"/>
      <c r="H111" s="142"/>
      <c r="I111" s="143"/>
      <c r="J111" s="142"/>
      <c r="K111" s="145"/>
      <c r="L111" s="144"/>
      <c r="M111" s="145"/>
      <c r="N111" s="144"/>
      <c r="O111" s="144"/>
      <c r="P111" s="142"/>
    </row>
    <row r="112" spans="1:17">
      <c r="A112" s="141" t="s">
        <v>13</v>
      </c>
      <c r="B112" s="17"/>
      <c r="C112" s="17"/>
      <c r="D112" s="17"/>
      <c r="E112" s="17"/>
      <c r="F112" s="141"/>
      <c r="G112" s="10"/>
      <c r="H112" s="141"/>
      <c r="I112" s="10"/>
      <c r="J112" s="141"/>
      <c r="K112" s="25"/>
      <c r="L112" s="146"/>
      <c r="M112" s="26"/>
      <c r="N112" s="146"/>
      <c r="O112" s="146"/>
      <c r="P112" s="141"/>
    </row>
    <row r="113" spans="1:17" ht="80.25" customHeight="1">
      <c r="A113" s="106" t="s">
        <v>179</v>
      </c>
      <c r="B113" s="107">
        <v>76725</v>
      </c>
      <c r="C113" s="107">
        <v>17195</v>
      </c>
      <c r="D113" s="107">
        <v>75500</v>
      </c>
      <c r="E113" s="142"/>
      <c r="F113" s="142"/>
      <c r="G113" s="143"/>
      <c r="H113" s="142"/>
      <c r="I113" s="143"/>
      <c r="J113" s="119">
        <f>SUM(J114:J121)</f>
        <v>99300</v>
      </c>
      <c r="K113" s="100" t="s">
        <v>88</v>
      </c>
      <c r="L113" s="101" t="s">
        <v>89</v>
      </c>
      <c r="M113" s="102"/>
      <c r="N113" s="102" t="s">
        <v>168</v>
      </c>
      <c r="O113" s="102" t="s">
        <v>108</v>
      </c>
      <c r="P113" s="105" t="s">
        <v>217</v>
      </c>
      <c r="Q113" s="111" t="s">
        <v>167</v>
      </c>
    </row>
    <row r="114" spans="1:17" ht="56.25">
      <c r="A114" s="124" t="s">
        <v>6</v>
      </c>
      <c r="B114" s="125"/>
      <c r="C114" s="125"/>
      <c r="D114" s="113"/>
      <c r="E114" s="113"/>
      <c r="F114" s="112">
        <v>1</v>
      </c>
      <c r="G114" s="114">
        <v>1</v>
      </c>
      <c r="H114" s="112">
        <v>3</v>
      </c>
      <c r="I114" s="199">
        <v>3100</v>
      </c>
      <c r="J114" s="126">
        <f>I114*H114*G114</f>
        <v>9300</v>
      </c>
      <c r="K114" s="144"/>
      <c r="L114" s="144"/>
      <c r="M114" s="144"/>
      <c r="N114" s="144"/>
      <c r="O114" s="144"/>
      <c r="P114" s="120" t="s">
        <v>237</v>
      </c>
    </row>
    <row r="115" spans="1:17" ht="30" customHeight="1">
      <c r="A115" s="112" t="s">
        <v>7</v>
      </c>
      <c r="B115" s="113"/>
      <c r="C115" s="113"/>
      <c r="D115" s="113"/>
      <c r="E115" s="113"/>
      <c r="F115" s="112"/>
      <c r="G115" s="114"/>
      <c r="H115" s="112"/>
      <c r="I115" s="114"/>
      <c r="J115" s="126"/>
      <c r="K115" s="144"/>
      <c r="L115" s="144"/>
      <c r="M115" s="144"/>
      <c r="N115" s="144"/>
      <c r="O115" s="144"/>
      <c r="P115" s="290" t="s">
        <v>218</v>
      </c>
    </row>
    <row r="116" spans="1:17" ht="30" customHeight="1">
      <c r="A116" s="112" t="s">
        <v>8</v>
      </c>
      <c r="B116" s="113"/>
      <c r="C116" s="113"/>
      <c r="D116" s="113"/>
      <c r="E116" s="113"/>
      <c r="F116" s="112">
        <v>1</v>
      </c>
      <c r="G116" s="114">
        <v>1</v>
      </c>
      <c r="H116" s="112">
        <v>3</v>
      </c>
      <c r="I116" s="199">
        <v>10000</v>
      </c>
      <c r="J116" s="126">
        <f>I116*H116*G116</f>
        <v>30000</v>
      </c>
      <c r="K116" s="145"/>
      <c r="L116" s="144"/>
      <c r="M116" s="145"/>
      <c r="N116" s="144"/>
      <c r="O116" s="144"/>
      <c r="P116" s="293"/>
    </row>
    <row r="117" spans="1:17" ht="21.75" customHeight="1">
      <c r="A117" s="112" t="s">
        <v>9</v>
      </c>
      <c r="B117" s="113"/>
      <c r="C117" s="113"/>
      <c r="D117" s="113"/>
      <c r="E117" s="113"/>
      <c r="F117" s="112"/>
      <c r="G117" s="114"/>
      <c r="H117" s="112"/>
      <c r="I117" s="114"/>
      <c r="J117" s="126"/>
      <c r="K117" s="145"/>
      <c r="L117" s="144"/>
      <c r="M117" s="145"/>
      <c r="N117" s="144"/>
      <c r="O117" s="144"/>
      <c r="P117" s="294"/>
    </row>
    <row r="118" spans="1:17" ht="131.25">
      <c r="A118" s="112" t="s">
        <v>10</v>
      </c>
      <c r="B118" s="113"/>
      <c r="C118" s="113"/>
      <c r="D118" s="113"/>
      <c r="E118" s="113"/>
      <c r="F118" s="112"/>
      <c r="G118" s="114">
        <v>1</v>
      </c>
      <c r="H118" s="112"/>
      <c r="I118" s="199">
        <v>47500</v>
      </c>
      <c r="J118" s="126">
        <f>I118*G118</f>
        <v>47500</v>
      </c>
      <c r="K118" s="145"/>
      <c r="L118" s="144"/>
      <c r="M118" s="145"/>
      <c r="N118" s="144"/>
      <c r="O118" s="144"/>
      <c r="P118" s="99" t="s">
        <v>171</v>
      </c>
    </row>
    <row r="119" spans="1:17">
      <c r="A119" s="142" t="s">
        <v>11</v>
      </c>
      <c r="B119" s="144"/>
      <c r="C119" s="144"/>
      <c r="D119" s="144"/>
      <c r="E119" s="144"/>
      <c r="F119" s="142"/>
      <c r="G119" s="143">
        <v>1</v>
      </c>
      <c r="H119" s="142"/>
      <c r="I119" s="215">
        <v>9000</v>
      </c>
      <c r="J119" s="131">
        <f>I119*G119</f>
        <v>9000</v>
      </c>
      <c r="K119" s="145"/>
      <c r="L119" s="144"/>
      <c r="M119" s="145"/>
      <c r="N119" s="144"/>
      <c r="O119" s="144"/>
      <c r="P119" s="142"/>
    </row>
    <row r="120" spans="1:17">
      <c r="A120" s="142" t="s">
        <v>12</v>
      </c>
      <c r="B120" s="144"/>
      <c r="C120" s="144"/>
      <c r="D120" s="144"/>
      <c r="E120" s="144"/>
      <c r="F120" s="142"/>
      <c r="G120" s="143"/>
      <c r="H120" s="142"/>
      <c r="I120" s="143"/>
      <c r="J120" s="142"/>
      <c r="K120" s="145"/>
      <c r="L120" s="144"/>
      <c r="M120" s="145"/>
      <c r="N120" s="144"/>
      <c r="O120" s="144"/>
      <c r="P120" s="142"/>
    </row>
    <row r="121" spans="1:17" ht="93.75">
      <c r="A121" s="128" t="s">
        <v>13</v>
      </c>
      <c r="B121" s="216"/>
      <c r="C121" s="216"/>
      <c r="D121" s="216"/>
      <c r="E121" s="216"/>
      <c r="F121" s="128"/>
      <c r="G121" s="217"/>
      <c r="H121" s="128"/>
      <c r="I121" s="218">
        <v>3500</v>
      </c>
      <c r="J121" s="219">
        <f>I121</f>
        <v>3500</v>
      </c>
      <c r="K121" s="25"/>
      <c r="L121" s="146"/>
      <c r="M121" s="26"/>
      <c r="N121" s="146"/>
      <c r="O121" s="146"/>
      <c r="P121" s="127" t="s">
        <v>169</v>
      </c>
    </row>
    <row r="122" spans="1:17" ht="93.75">
      <c r="A122" s="106" t="s">
        <v>177</v>
      </c>
      <c r="B122" s="107">
        <v>133275</v>
      </c>
      <c r="C122" s="107">
        <v>97498</v>
      </c>
      <c r="D122" s="107">
        <v>124500</v>
      </c>
      <c r="E122" s="142"/>
      <c r="F122" s="142"/>
      <c r="G122" s="143"/>
      <c r="H122" s="142"/>
      <c r="I122" s="143"/>
      <c r="J122" s="119">
        <f>SUM(J123:J130)</f>
        <v>210500</v>
      </c>
      <c r="K122" s="100" t="s">
        <v>88</v>
      </c>
      <c r="L122" s="101" t="s">
        <v>89</v>
      </c>
      <c r="M122" s="142"/>
      <c r="N122" s="220" t="s">
        <v>170</v>
      </c>
      <c r="O122" s="221" t="s">
        <v>108</v>
      </c>
      <c r="P122" s="105" t="s">
        <v>219</v>
      </c>
      <c r="Q122" s="111" t="s">
        <v>167</v>
      </c>
    </row>
    <row r="123" spans="1:17" ht="75">
      <c r="A123" s="124" t="s">
        <v>6</v>
      </c>
      <c r="B123" s="125"/>
      <c r="C123" s="125"/>
      <c r="D123" s="113"/>
      <c r="E123" s="113"/>
      <c r="F123" s="154">
        <v>1</v>
      </c>
      <c r="G123" s="155">
        <v>1</v>
      </c>
      <c r="H123" s="154">
        <v>5</v>
      </c>
      <c r="I123" s="156">
        <v>3100</v>
      </c>
      <c r="J123" s="126">
        <f>I123*H123*G123</f>
        <v>15500</v>
      </c>
      <c r="K123" s="144"/>
      <c r="L123" s="144"/>
      <c r="M123" s="144"/>
      <c r="N123" s="144"/>
      <c r="O123" s="144"/>
      <c r="P123" s="120" t="s">
        <v>220</v>
      </c>
    </row>
    <row r="124" spans="1:17" ht="35.1" customHeight="1">
      <c r="A124" s="112" t="s">
        <v>7</v>
      </c>
      <c r="B124" s="113"/>
      <c r="C124" s="113"/>
      <c r="D124" s="113"/>
      <c r="E124" s="113"/>
      <c r="F124" s="154"/>
      <c r="G124" s="155"/>
      <c r="H124" s="154"/>
      <c r="I124" s="155"/>
      <c r="J124" s="126"/>
      <c r="K124" s="144"/>
      <c r="L124" s="144"/>
      <c r="M124" s="144"/>
      <c r="N124" s="144"/>
      <c r="O124" s="144"/>
      <c r="P124" s="290" t="s">
        <v>221</v>
      </c>
    </row>
    <row r="125" spans="1:17" ht="35.1" customHeight="1">
      <c r="A125" s="112" t="s">
        <v>8</v>
      </c>
      <c r="B125" s="113"/>
      <c r="C125" s="113"/>
      <c r="D125" s="113"/>
      <c r="E125" s="113"/>
      <c r="F125" s="222">
        <v>1</v>
      </c>
      <c r="G125" s="223">
        <v>1</v>
      </c>
      <c r="H125" s="222">
        <v>5</v>
      </c>
      <c r="I125" s="224">
        <v>14000</v>
      </c>
      <c r="J125" s="126">
        <f>I125*H125*G125</f>
        <v>70000</v>
      </c>
      <c r="K125" s="145"/>
      <c r="L125" s="144"/>
      <c r="M125" s="145"/>
      <c r="N125" s="144"/>
      <c r="O125" s="144"/>
      <c r="P125" s="293"/>
    </row>
    <row r="126" spans="1:17" ht="28.5" customHeight="1">
      <c r="A126" s="112" t="s">
        <v>9</v>
      </c>
      <c r="B126" s="113"/>
      <c r="C126" s="113"/>
      <c r="D126" s="113"/>
      <c r="E126" s="113"/>
      <c r="F126" s="154"/>
      <c r="G126" s="155"/>
      <c r="H126" s="154"/>
      <c r="I126" s="155"/>
      <c r="J126" s="126"/>
      <c r="K126" s="145"/>
      <c r="L126" s="144"/>
      <c r="M126" s="145"/>
      <c r="N126" s="144"/>
      <c r="O126" s="144"/>
      <c r="P126" s="294"/>
    </row>
    <row r="127" spans="1:17" ht="130.5" customHeight="1">
      <c r="A127" s="112" t="s">
        <v>10</v>
      </c>
      <c r="B127" s="113"/>
      <c r="C127" s="113"/>
      <c r="D127" s="113"/>
      <c r="E127" s="113"/>
      <c r="F127" s="154">
        <v>1</v>
      </c>
      <c r="G127" s="155">
        <v>1</v>
      </c>
      <c r="H127" s="154"/>
      <c r="I127" s="225">
        <v>109000</v>
      </c>
      <c r="J127" s="126">
        <f>I127*G127</f>
        <v>109000</v>
      </c>
      <c r="K127" s="145"/>
      <c r="L127" s="144"/>
      <c r="M127" s="145"/>
      <c r="N127" s="144"/>
      <c r="O127" s="144"/>
      <c r="P127" s="118" t="s">
        <v>173</v>
      </c>
    </row>
    <row r="128" spans="1:17">
      <c r="A128" s="112" t="s">
        <v>11</v>
      </c>
      <c r="B128" s="113"/>
      <c r="C128" s="113"/>
      <c r="D128" s="113"/>
      <c r="E128" s="113"/>
      <c r="F128" s="154"/>
      <c r="G128" s="155">
        <v>1</v>
      </c>
      <c r="H128" s="154"/>
      <c r="I128" s="156">
        <v>9000</v>
      </c>
      <c r="J128" s="126">
        <f>I128*G128</f>
        <v>9000</v>
      </c>
      <c r="K128" s="145"/>
      <c r="L128" s="144"/>
      <c r="M128" s="145"/>
      <c r="N128" s="144"/>
      <c r="O128" s="144"/>
      <c r="P128" s="142"/>
    </row>
    <row r="129" spans="1:17">
      <c r="A129" s="112" t="s">
        <v>12</v>
      </c>
      <c r="B129" s="113"/>
      <c r="C129" s="113"/>
      <c r="D129" s="113"/>
      <c r="E129" s="113"/>
      <c r="F129" s="154"/>
      <c r="G129" s="155"/>
      <c r="H129" s="154"/>
      <c r="I129" s="155"/>
      <c r="J129" s="126"/>
      <c r="K129" s="145"/>
      <c r="L129" s="144"/>
      <c r="M129" s="145"/>
      <c r="N129" s="144"/>
      <c r="O129" s="144"/>
      <c r="P129" s="142"/>
    </row>
    <row r="130" spans="1:17" ht="93.75">
      <c r="A130" s="128" t="s">
        <v>13</v>
      </c>
      <c r="B130" s="216"/>
      <c r="C130" s="216"/>
      <c r="D130" s="216"/>
      <c r="E130" s="216"/>
      <c r="F130" s="157"/>
      <c r="G130" s="158"/>
      <c r="H130" s="157"/>
      <c r="I130" s="159">
        <v>7000</v>
      </c>
      <c r="J130" s="226">
        <f>I130</f>
        <v>7000</v>
      </c>
      <c r="K130" s="25"/>
      <c r="L130" s="146"/>
      <c r="M130" s="26"/>
      <c r="N130" s="146"/>
      <c r="O130" s="146"/>
      <c r="P130" s="227" t="s">
        <v>172</v>
      </c>
    </row>
    <row r="131" spans="1:17" ht="131.25">
      <c r="A131" s="106" t="s">
        <v>178</v>
      </c>
      <c r="B131" s="142"/>
      <c r="C131" s="142"/>
      <c r="D131" s="142"/>
      <c r="E131" s="142"/>
      <c r="F131" s="142"/>
      <c r="G131" s="143"/>
      <c r="H131" s="142"/>
      <c r="I131" s="143"/>
      <c r="J131" s="119">
        <f>SUM(J136:J139)</f>
        <v>58500</v>
      </c>
      <c r="K131" s="100" t="s">
        <v>88</v>
      </c>
      <c r="L131" s="101" t="s">
        <v>89</v>
      </c>
      <c r="M131" s="142"/>
      <c r="N131" s="221" t="s">
        <v>174</v>
      </c>
      <c r="O131" s="221" t="s">
        <v>108</v>
      </c>
      <c r="P131" s="105" t="s">
        <v>222</v>
      </c>
      <c r="Q131" s="111" t="s">
        <v>167</v>
      </c>
    </row>
    <row r="132" spans="1:17" ht="93.75">
      <c r="A132" s="124" t="s">
        <v>6</v>
      </c>
      <c r="B132" s="18"/>
      <c r="C132" s="18"/>
      <c r="D132" s="144"/>
      <c r="E132" s="144"/>
      <c r="F132" s="142"/>
      <c r="G132" s="143"/>
      <c r="H132" s="142"/>
      <c r="I132" s="143"/>
      <c r="J132" s="142"/>
      <c r="K132" s="144"/>
      <c r="L132" s="144"/>
      <c r="M132" s="144"/>
      <c r="N132" s="144"/>
      <c r="O132" s="144"/>
      <c r="P132" s="120" t="s">
        <v>223</v>
      </c>
    </row>
    <row r="133" spans="1:17" ht="24.95" customHeight="1">
      <c r="A133" s="112" t="s">
        <v>7</v>
      </c>
      <c r="B133" s="144"/>
      <c r="C133" s="144"/>
      <c r="D133" s="144"/>
      <c r="E133" s="144"/>
      <c r="F133" s="142"/>
      <c r="G133" s="143"/>
      <c r="H133" s="142"/>
      <c r="I133" s="143"/>
      <c r="J133" s="142"/>
      <c r="K133" s="144"/>
      <c r="L133" s="144"/>
      <c r="M133" s="144"/>
      <c r="N133" s="144"/>
      <c r="O133" s="144"/>
      <c r="P133" s="290" t="s">
        <v>224</v>
      </c>
    </row>
    <row r="134" spans="1:17" ht="24.95" customHeight="1">
      <c r="A134" s="112" t="s">
        <v>8</v>
      </c>
      <c r="B134" s="144"/>
      <c r="C134" s="144"/>
      <c r="D134" s="144"/>
      <c r="E134" s="144"/>
      <c r="F134" s="142"/>
      <c r="G134" s="143"/>
      <c r="H134" s="142"/>
      <c r="I134" s="143"/>
      <c r="J134" s="142"/>
      <c r="K134" s="145"/>
      <c r="L134" s="144"/>
      <c r="M134" s="145"/>
      <c r="N134" s="144"/>
      <c r="O134" s="144"/>
      <c r="P134" s="293"/>
    </row>
    <row r="135" spans="1:17" ht="24.95" customHeight="1">
      <c r="A135" s="112" t="s">
        <v>9</v>
      </c>
      <c r="B135" s="144"/>
      <c r="C135" s="144"/>
      <c r="D135" s="144"/>
      <c r="E135" s="144"/>
      <c r="F135" s="142"/>
      <c r="G135" s="143"/>
      <c r="H135" s="142"/>
      <c r="I135" s="143"/>
      <c r="J135" s="142"/>
      <c r="K135" s="145"/>
      <c r="L135" s="144"/>
      <c r="M135" s="145"/>
      <c r="N135" s="144"/>
      <c r="O135" s="144"/>
      <c r="P135" s="294"/>
    </row>
    <row r="136" spans="1:17" ht="81.75" customHeight="1">
      <c r="A136" s="112" t="s">
        <v>10</v>
      </c>
      <c r="B136" s="113"/>
      <c r="C136" s="113"/>
      <c r="D136" s="113"/>
      <c r="E136" s="113"/>
      <c r="F136" s="112"/>
      <c r="G136" s="114">
        <v>1</v>
      </c>
      <c r="H136" s="112"/>
      <c r="I136" s="156">
        <v>46000</v>
      </c>
      <c r="J136" s="126">
        <f>I136*G136</f>
        <v>46000</v>
      </c>
      <c r="K136" s="145"/>
      <c r="L136" s="144"/>
      <c r="M136" s="145"/>
      <c r="N136" s="144"/>
      <c r="O136" s="144"/>
      <c r="P136" s="118" t="s">
        <v>175</v>
      </c>
    </row>
    <row r="137" spans="1:17">
      <c r="A137" s="142" t="s">
        <v>11</v>
      </c>
      <c r="B137" s="144"/>
      <c r="C137" s="144"/>
      <c r="D137" s="144"/>
      <c r="E137" s="144"/>
      <c r="F137" s="142"/>
      <c r="G137" s="143">
        <v>1</v>
      </c>
      <c r="H137" s="142"/>
      <c r="I137" s="228">
        <v>9000</v>
      </c>
      <c r="J137" s="131">
        <f>I137*G137</f>
        <v>9000</v>
      </c>
      <c r="K137" s="145"/>
      <c r="L137" s="144"/>
      <c r="M137" s="145"/>
      <c r="N137" s="144"/>
      <c r="O137" s="144"/>
      <c r="P137" s="142"/>
    </row>
    <row r="138" spans="1:17">
      <c r="A138" s="142" t="s">
        <v>12</v>
      </c>
      <c r="B138" s="144"/>
      <c r="C138" s="144"/>
      <c r="D138" s="144"/>
      <c r="E138" s="144"/>
      <c r="F138" s="142"/>
      <c r="G138" s="143"/>
      <c r="H138" s="142"/>
      <c r="I138" s="229"/>
      <c r="J138" s="131"/>
      <c r="K138" s="145"/>
      <c r="L138" s="144"/>
      <c r="M138" s="145"/>
      <c r="N138" s="144"/>
      <c r="O138" s="144"/>
      <c r="P138" s="142"/>
    </row>
    <row r="139" spans="1:17" ht="93.75">
      <c r="A139" s="128" t="s">
        <v>13</v>
      </c>
      <c r="B139" s="216"/>
      <c r="C139" s="216"/>
      <c r="D139" s="216"/>
      <c r="E139" s="216"/>
      <c r="F139" s="128"/>
      <c r="G139" s="217"/>
      <c r="H139" s="128"/>
      <c r="I139" s="230">
        <v>3500</v>
      </c>
      <c r="J139" s="226">
        <f>I139</f>
        <v>3500</v>
      </c>
      <c r="K139" s="25"/>
      <c r="L139" s="146"/>
      <c r="M139" s="26"/>
      <c r="N139" s="146"/>
      <c r="O139" s="146"/>
      <c r="P139" s="231" t="s">
        <v>176</v>
      </c>
    </row>
    <row r="140" spans="1:17" ht="187.5">
      <c r="A140" s="106" t="s">
        <v>182</v>
      </c>
      <c r="B140" s="107">
        <v>47200</v>
      </c>
      <c r="C140" s="142"/>
      <c r="D140" s="107">
        <v>53900</v>
      </c>
      <c r="E140" s="142"/>
      <c r="F140" s="102"/>
      <c r="G140" s="161"/>
      <c r="H140" s="102"/>
      <c r="I140" s="161"/>
      <c r="J140" s="202">
        <f>SUM(J142:J148)</f>
        <v>107200</v>
      </c>
      <c r="K140" s="100" t="s">
        <v>88</v>
      </c>
      <c r="L140" s="101" t="s">
        <v>89</v>
      </c>
      <c r="M140" s="102"/>
      <c r="N140" s="162" t="s">
        <v>183</v>
      </c>
      <c r="O140" s="102" t="s">
        <v>184</v>
      </c>
      <c r="P140" s="105" t="s">
        <v>185</v>
      </c>
      <c r="Q140" s="111" t="s">
        <v>186</v>
      </c>
    </row>
    <row r="141" spans="1:17">
      <c r="A141" s="9" t="s">
        <v>6</v>
      </c>
      <c r="B141" s="18"/>
      <c r="C141" s="18"/>
      <c r="D141" s="144"/>
      <c r="E141" s="144"/>
      <c r="F141" s="142"/>
      <c r="G141" s="143"/>
      <c r="H141" s="142"/>
      <c r="I141" s="143"/>
      <c r="J141" s="142"/>
      <c r="K141" s="144"/>
      <c r="L141" s="144"/>
      <c r="M141" s="144"/>
      <c r="N141" s="144"/>
      <c r="O141" s="144"/>
      <c r="P141" s="8" t="s">
        <v>187</v>
      </c>
    </row>
    <row r="142" spans="1:17">
      <c r="A142" s="142" t="s">
        <v>7</v>
      </c>
      <c r="B142" s="144"/>
      <c r="C142" s="144"/>
      <c r="D142" s="144"/>
      <c r="E142" s="144"/>
      <c r="F142" s="142">
        <v>4</v>
      </c>
      <c r="G142" s="143">
        <v>2</v>
      </c>
      <c r="H142" s="142">
        <v>4</v>
      </c>
      <c r="I142" s="103">
        <v>2100</v>
      </c>
      <c r="J142" s="104">
        <f>I142*H142*G142</f>
        <v>16800</v>
      </c>
      <c r="K142" s="144"/>
      <c r="L142" s="144"/>
      <c r="M142" s="144"/>
      <c r="N142" s="144"/>
      <c r="O142" s="144"/>
      <c r="P142" s="290" t="s">
        <v>188</v>
      </c>
    </row>
    <row r="143" spans="1:17" ht="21" customHeight="1">
      <c r="A143" s="142" t="s">
        <v>8</v>
      </c>
      <c r="B143" s="144"/>
      <c r="C143" s="144"/>
      <c r="D143" s="144"/>
      <c r="E143" s="144"/>
      <c r="F143" s="142"/>
      <c r="G143" s="143"/>
      <c r="H143" s="142"/>
      <c r="I143" s="103"/>
      <c r="J143" s="142"/>
      <c r="K143" s="145"/>
      <c r="L143" s="144"/>
      <c r="M143" s="145"/>
      <c r="N143" s="144"/>
      <c r="O143" s="144"/>
      <c r="P143" s="293"/>
    </row>
    <row r="144" spans="1:17" ht="21" customHeight="1">
      <c r="A144" s="142" t="s">
        <v>9</v>
      </c>
      <c r="B144" s="144"/>
      <c r="C144" s="144"/>
      <c r="D144" s="144"/>
      <c r="E144" s="144"/>
      <c r="F144" s="142"/>
      <c r="G144" s="143">
        <v>2</v>
      </c>
      <c r="H144" s="142">
        <v>3</v>
      </c>
      <c r="I144" s="103">
        <v>5000</v>
      </c>
      <c r="J144" s="104">
        <f>I144*H144*G144</f>
        <v>30000</v>
      </c>
      <c r="K144" s="145"/>
      <c r="L144" s="144"/>
      <c r="M144" s="145"/>
      <c r="N144" s="144"/>
      <c r="O144" s="144"/>
      <c r="P144" s="293"/>
    </row>
    <row r="145" spans="1:17" ht="21" customHeight="1">
      <c r="A145" s="142" t="s">
        <v>10</v>
      </c>
      <c r="B145" s="144"/>
      <c r="C145" s="144"/>
      <c r="D145" s="144"/>
      <c r="E145" s="144"/>
      <c r="F145" s="142"/>
      <c r="G145" s="143">
        <v>2</v>
      </c>
      <c r="H145" s="142"/>
      <c r="I145" s="103">
        <v>20000</v>
      </c>
      <c r="J145" s="104">
        <f>I145*G145</f>
        <v>40000</v>
      </c>
      <c r="K145" s="145"/>
      <c r="L145" s="144"/>
      <c r="M145" s="145"/>
      <c r="N145" s="144"/>
      <c r="O145" s="144"/>
      <c r="P145" s="293"/>
    </row>
    <row r="146" spans="1:17" ht="21" customHeight="1">
      <c r="A146" s="142" t="s">
        <v>11</v>
      </c>
      <c r="B146" s="144"/>
      <c r="C146" s="144"/>
      <c r="D146" s="144"/>
      <c r="E146" s="144"/>
      <c r="F146" s="142"/>
      <c r="G146" s="143">
        <v>2</v>
      </c>
      <c r="H146" s="142"/>
      <c r="I146" s="103">
        <v>9000</v>
      </c>
      <c r="J146" s="104">
        <f>I146*G146</f>
        <v>18000</v>
      </c>
      <c r="K146" s="145"/>
      <c r="L146" s="144"/>
      <c r="M146" s="145"/>
      <c r="N146" s="144"/>
      <c r="O146" s="144"/>
      <c r="P146" s="293"/>
    </row>
    <row r="147" spans="1:17" ht="21" customHeight="1">
      <c r="A147" s="142" t="s">
        <v>12</v>
      </c>
      <c r="B147" s="144"/>
      <c r="C147" s="144"/>
      <c r="D147" s="144"/>
      <c r="E147" s="144"/>
      <c r="F147" s="142"/>
      <c r="G147" s="143"/>
      <c r="H147" s="142"/>
      <c r="I147" s="103"/>
      <c r="J147" s="142"/>
      <c r="K147" s="145"/>
      <c r="L147" s="144"/>
      <c r="M147" s="145"/>
      <c r="N147" s="144"/>
      <c r="O147" s="144"/>
      <c r="P147" s="294"/>
    </row>
    <row r="148" spans="1:17">
      <c r="A148" s="141" t="s">
        <v>13</v>
      </c>
      <c r="B148" s="17"/>
      <c r="C148" s="17"/>
      <c r="D148" s="17"/>
      <c r="E148" s="17"/>
      <c r="F148" s="141"/>
      <c r="G148" s="10">
        <v>2</v>
      </c>
      <c r="H148" s="141"/>
      <c r="I148" s="163">
        <v>1200</v>
      </c>
      <c r="J148" s="164">
        <f>I148*G148</f>
        <v>2400</v>
      </c>
      <c r="K148" s="25"/>
      <c r="L148" s="146"/>
      <c r="M148" s="26"/>
      <c r="N148" s="146"/>
      <c r="O148" s="146"/>
      <c r="P148" s="141" t="s">
        <v>193</v>
      </c>
    </row>
    <row r="149" spans="1:17" ht="168.75">
      <c r="A149" s="106" t="s">
        <v>189</v>
      </c>
      <c r="B149" s="107">
        <v>57800</v>
      </c>
      <c r="C149" s="107"/>
      <c r="D149" s="107">
        <v>75500</v>
      </c>
      <c r="E149" s="142"/>
      <c r="F149" s="142"/>
      <c r="G149" s="143"/>
      <c r="H149" s="142"/>
      <c r="I149" s="143"/>
      <c r="J149" s="119">
        <f>SUM(J150:J157)</f>
        <v>302400</v>
      </c>
      <c r="K149" s="100" t="s">
        <v>88</v>
      </c>
      <c r="L149" s="101" t="s">
        <v>89</v>
      </c>
      <c r="M149" s="102"/>
      <c r="N149" s="102" t="s">
        <v>170</v>
      </c>
      <c r="O149" s="102" t="s">
        <v>108</v>
      </c>
      <c r="P149" s="105" t="s">
        <v>191</v>
      </c>
      <c r="Q149" s="111" t="s">
        <v>186</v>
      </c>
    </row>
    <row r="150" spans="1:17" ht="33.75" customHeight="1">
      <c r="A150" s="124" t="s">
        <v>6</v>
      </c>
      <c r="B150" s="125"/>
      <c r="C150" s="125"/>
      <c r="D150" s="113"/>
      <c r="E150" s="113"/>
      <c r="F150" s="112"/>
      <c r="G150" s="114">
        <v>1</v>
      </c>
      <c r="H150" s="112">
        <v>7</v>
      </c>
      <c r="I150" s="115">
        <v>3100</v>
      </c>
      <c r="J150" s="126">
        <f>I150*H150*G150</f>
        <v>21700</v>
      </c>
      <c r="K150" s="144"/>
      <c r="L150" s="144"/>
      <c r="M150" s="144"/>
      <c r="N150" s="144"/>
      <c r="O150" s="144"/>
      <c r="P150" s="105" t="s">
        <v>190</v>
      </c>
    </row>
    <row r="151" spans="1:17" ht="33" customHeight="1">
      <c r="A151" s="112" t="s">
        <v>7</v>
      </c>
      <c r="B151" s="113"/>
      <c r="C151" s="113"/>
      <c r="D151" s="113"/>
      <c r="E151" s="113"/>
      <c r="F151" s="112"/>
      <c r="G151" s="114">
        <v>1</v>
      </c>
      <c r="H151" s="112">
        <v>7</v>
      </c>
      <c r="I151" s="115">
        <v>2100</v>
      </c>
      <c r="J151" s="126">
        <f t="shared" ref="J151:J153" si="7">I151*H151*G151</f>
        <v>14700</v>
      </c>
      <c r="K151" s="144"/>
      <c r="L151" s="144"/>
      <c r="M151" s="144"/>
      <c r="N151" s="144"/>
      <c r="O151" s="144"/>
      <c r="P151" s="290" t="s">
        <v>192</v>
      </c>
    </row>
    <row r="152" spans="1:17" ht="33" customHeight="1">
      <c r="A152" s="112" t="s">
        <v>8</v>
      </c>
      <c r="B152" s="113"/>
      <c r="C152" s="113"/>
      <c r="D152" s="113"/>
      <c r="E152" s="113"/>
      <c r="F152" s="112"/>
      <c r="G152" s="114">
        <v>1</v>
      </c>
      <c r="H152" s="112">
        <v>6</v>
      </c>
      <c r="I152" s="115">
        <v>10500</v>
      </c>
      <c r="J152" s="126">
        <f t="shared" si="7"/>
        <v>63000</v>
      </c>
      <c r="K152" s="145"/>
      <c r="L152" s="144"/>
      <c r="M152" s="145"/>
      <c r="N152" s="144"/>
      <c r="O152" s="144"/>
      <c r="P152" s="291"/>
    </row>
    <row r="153" spans="1:17" ht="33" customHeight="1">
      <c r="A153" s="112" t="s">
        <v>9</v>
      </c>
      <c r="B153" s="113"/>
      <c r="C153" s="113"/>
      <c r="D153" s="113"/>
      <c r="E153" s="113"/>
      <c r="F153" s="112"/>
      <c r="G153" s="114">
        <v>1</v>
      </c>
      <c r="H153" s="112">
        <v>6</v>
      </c>
      <c r="I153" s="115">
        <v>10500</v>
      </c>
      <c r="J153" s="126">
        <f t="shared" si="7"/>
        <v>63000</v>
      </c>
      <c r="K153" s="145"/>
      <c r="L153" s="144"/>
      <c r="M153" s="145"/>
      <c r="N153" s="144"/>
      <c r="O153" s="144"/>
      <c r="P153" s="292"/>
    </row>
    <row r="154" spans="1:17">
      <c r="A154" s="142" t="s">
        <v>10</v>
      </c>
      <c r="B154" s="144"/>
      <c r="C154" s="144"/>
      <c r="D154" s="144"/>
      <c r="E154" s="144"/>
      <c r="F154" s="142"/>
      <c r="G154" s="143">
        <v>2</v>
      </c>
      <c r="H154" s="142"/>
      <c r="I154" s="169">
        <v>116000</v>
      </c>
      <c r="J154" s="131">
        <f>I154</f>
        <v>116000</v>
      </c>
      <c r="K154" s="145"/>
      <c r="L154" s="144"/>
      <c r="M154" s="145"/>
      <c r="N154" s="144"/>
      <c r="O154" s="144"/>
      <c r="P154" s="142"/>
    </row>
    <row r="155" spans="1:17">
      <c r="A155" s="142" t="s">
        <v>11</v>
      </c>
      <c r="B155" s="144"/>
      <c r="C155" s="144"/>
      <c r="D155" s="144"/>
      <c r="E155" s="144"/>
      <c r="F155" s="142"/>
      <c r="G155" s="166">
        <v>2</v>
      </c>
      <c r="H155" s="167"/>
      <c r="I155" s="170">
        <v>9000</v>
      </c>
      <c r="J155" s="131">
        <f>I155*G155</f>
        <v>18000</v>
      </c>
      <c r="K155" s="145"/>
      <c r="L155" s="144"/>
      <c r="M155" s="145"/>
      <c r="N155" s="144"/>
      <c r="O155" s="144"/>
      <c r="P155" s="142"/>
    </row>
    <row r="156" spans="1:17">
      <c r="A156" s="142" t="s">
        <v>12</v>
      </c>
      <c r="B156" s="144"/>
      <c r="C156" s="144"/>
      <c r="D156" s="144"/>
      <c r="E156" s="144"/>
      <c r="F156" s="142"/>
      <c r="G156" s="143"/>
      <c r="H156" s="142"/>
      <c r="I156" s="170"/>
      <c r="J156" s="131"/>
      <c r="K156" s="145"/>
      <c r="L156" s="144"/>
      <c r="M156" s="145"/>
      <c r="N156" s="144"/>
      <c r="O156" s="144"/>
      <c r="P156" s="142"/>
    </row>
    <row r="157" spans="1:17">
      <c r="A157" s="141" t="s">
        <v>13</v>
      </c>
      <c r="B157" s="17"/>
      <c r="C157" s="17"/>
      <c r="D157" s="17"/>
      <c r="E157" s="17"/>
      <c r="F157" s="141"/>
      <c r="G157" s="10">
        <v>2</v>
      </c>
      <c r="H157" s="141"/>
      <c r="I157" s="163">
        <v>3000</v>
      </c>
      <c r="J157" s="179">
        <f>I157*G157</f>
        <v>6000</v>
      </c>
      <c r="K157" s="25"/>
      <c r="L157" s="146"/>
      <c r="M157" s="26"/>
      <c r="N157" s="146"/>
      <c r="O157" s="146"/>
      <c r="P157" s="141" t="s">
        <v>193</v>
      </c>
    </row>
    <row r="158" spans="1:17" ht="147.75" customHeight="1">
      <c r="A158" s="106" t="s">
        <v>194</v>
      </c>
      <c r="B158" s="107">
        <v>64100</v>
      </c>
      <c r="C158" s="142"/>
      <c r="D158" s="107">
        <v>57500</v>
      </c>
      <c r="E158" s="142"/>
      <c r="F158" s="142"/>
      <c r="G158" s="143"/>
      <c r="H158" s="142"/>
      <c r="I158" s="143"/>
      <c r="J158" s="119">
        <f>SUM(J159:J166)</f>
        <v>154700</v>
      </c>
      <c r="K158" s="100" t="s">
        <v>88</v>
      </c>
      <c r="L158" s="101" t="s">
        <v>89</v>
      </c>
      <c r="M158" s="102"/>
      <c r="N158" s="102" t="s">
        <v>170</v>
      </c>
      <c r="O158" s="102" t="s">
        <v>108</v>
      </c>
      <c r="P158" s="180" t="s">
        <v>195</v>
      </c>
      <c r="Q158" s="111" t="s">
        <v>186</v>
      </c>
    </row>
    <row r="159" spans="1:17" ht="36.75" customHeight="1">
      <c r="A159" s="124" t="s">
        <v>6</v>
      </c>
      <c r="B159" s="125"/>
      <c r="C159" s="125"/>
      <c r="D159" s="113"/>
      <c r="E159" s="113"/>
      <c r="F159" s="181"/>
      <c r="G159" s="182">
        <v>1</v>
      </c>
      <c r="H159" s="181">
        <v>7</v>
      </c>
      <c r="I159" s="183">
        <v>3100</v>
      </c>
      <c r="J159" s="126">
        <f>I159*H159*G159</f>
        <v>21700</v>
      </c>
      <c r="K159" s="144"/>
      <c r="L159" s="144"/>
      <c r="M159" s="144"/>
      <c r="N159" s="144"/>
      <c r="O159" s="144"/>
      <c r="P159" s="105" t="s">
        <v>190</v>
      </c>
    </row>
    <row r="160" spans="1:17" ht="39.950000000000003" customHeight="1">
      <c r="A160" s="112" t="s">
        <v>7</v>
      </c>
      <c r="B160" s="113"/>
      <c r="C160" s="113"/>
      <c r="D160" s="113"/>
      <c r="E160" s="113"/>
      <c r="F160" s="181"/>
      <c r="G160" s="182"/>
      <c r="H160" s="181"/>
      <c r="I160" s="183"/>
      <c r="J160" s="126"/>
      <c r="K160" s="144"/>
      <c r="L160" s="144"/>
      <c r="M160" s="144"/>
      <c r="N160" s="144"/>
      <c r="O160" s="144"/>
      <c r="P160" s="295" t="s">
        <v>196</v>
      </c>
    </row>
    <row r="161" spans="1:17" ht="39.950000000000003" customHeight="1">
      <c r="A161" s="112" t="s">
        <v>8</v>
      </c>
      <c r="B161" s="113"/>
      <c r="C161" s="113"/>
      <c r="D161" s="113"/>
      <c r="E161" s="113"/>
      <c r="F161" s="181"/>
      <c r="G161" s="182">
        <v>1</v>
      </c>
      <c r="H161" s="181">
        <v>6</v>
      </c>
      <c r="I161" s="184">
        <v>10500</v>
      </c>
      <c r="J161" s="126">
        <f>I161*H161*G161</f>
        <v>63000</v>
      </c>
      <c r="K161" s="145"/>
      <c r="L161" s="144"/>
      <c r="M161" s="145"/>
      <c r="N161" s="144"/>
      <c r="O161" s="144"/>
      <c r="P161" s="296"/>
    </row>
    <row r="162" spans="1:17" ht="29.25" customHeight="1">
      <c r="A162" s="112" t="s">
        <v>9</v>
      </c>
      <c r="B162" s="113"/>
      <c r="C162" s="113"/>
      <c r="D162" s="113"/>
      <c r="E162" s="113"/>
      <c r="F162" s="181"/>
      <c r="G162" s="182"/>
      <c r="H162" s="181"/>
      <c r="I162" s="184"/>
      <c r="J162" s="126"/>
      <c r="K162" s="145"/>
      <c r="L162" s="144"/>
      <c r="M162" s="145"/>
      <c r="N162" s="144"/>
      <c r="O162" s="144"/>
      <c r="P162" s="297"/>
    </row>
    <row r="163" spans="1:17">
      <c r="A163" s="142" t="s">
        <v>10</v>
      </c>
      <c r="B163" s="144"/>
      <c r="C163" s="144"/>
      <c r="D163" s="144"/>
      <c r="E163" s="144"/>
      <c r="F163" s="171"/>
      <c r="G163" s="172">
        <v>1</v>
      </c>
      <c r="H163" s="171"/>
      <c r="I163" s="173">
        <v>58000</v>
      </c>
      <c r="J163" s="131">
        <f>I163*G163</f>
        <v>58000</v>
      </c>
      <c r="K163" s="145"/>
      <c r="L163" s="144"/>
      <c r="M163" s="145"/>
      <c r="N163" s="144"/>
      <c r="O163" s="144"/>
      <c r="P163" s="142"/>
    </row>
    <row r="164" spans="1:17">
      <c r="A164" s="142" t="s">
        <v>11</v>
      </c>
      <c r="B164" s="144"/>
      <c r="C164" s="144"/>
      <c r="D164" s="144"/>
      <c r="E164" s="144"/>
      <c r="F164" s="171"/>
      <c r="G164" s="174">
        <v>1</v>
      </c>
      <c r="H164" s="175"/>
      <c r="I164" s="173">
        <v>9000</v>
      </c>
      <c r="J164" s="131">
        <f>I164*G164</f>
        <v>9000</v>
      </c>
      <c r="K164" s="145"/>
      <c r="L164" s="144"/>
      <c r="M164" s="145"/>
      <c r="N164" s="144"/>
      <c r="O164" s="144"/>
      <c r="P164" s="142"/>
    </row>
    <row r="165" spans="1:17">
      <c r="A165" s="142" t="s">
        <v>12</v>
      </c>
      <c r="B165" s="144"/>
      <c r="C165" s="144"/>
      <c r="D165" s="144"/>
      <c r="E165" s="144"/>
      <c r="F165" s="171"/>
      <c r="G165" s="172"/>
      <c r="H165" s="171"/>
      <c r="I165" s="172"/>
      <c r="J165" s="131"/>
      <c r="K165" s="145"/>
      <c r="L165" s="144"/>
      <c r="M165" s="145"/>
      <c r="N165" s="144"/>
      <c r="O165" s="144"/>
      <c r="P165" s="142"/>
    </row>
    <row r="166" spans="1:17">
      <c r="A166" s="141" t="s">
        <v>13</v>
      </c>
      <c r="B166" s="17"/>
      <c r="C166" s="17"/>
      <c r="D166" s="17"/>
      <c r="E166" s="17"/>
      <c r="F166" s="176"/>
      <c r="G166" s="177">
        <v>1</v>
      </c>
      <c r="H166" s="176"/>
      <c r="I166" s="178">
        <v>3000</v>
      </c>
      <c r="J166" s="110">
        <f>I166*G166</f>
        <v>3000</v>
      </c>
      <c r="K166" s="25"/>
      <c r="L166" s="146"/>
      <c r="M166" s="26"/>
      <c r="N166" s="146"/>
      <c r="O166" s="146"/>
      <c r="P166" s="141" t="s">
        <v>193</v>
      </c>
    </row>
    <row r="167" spans="1:17" ht="82.5" customHeight="1">
      <c r="A167" s="106" t="s">
        <v>197</v>
      </c>
      <c r="B167" s="107">
        <v>311200</v>
      </c>
      <c r="C167" s="107">
        <v>311200</v>
      </c>
      <c r="D167" s="107">
        <v>206400</v>
      </c>
      <c r="E167" s="142"/>
      <c r="F167" s="142"/>
      <c r="G167" s="143"/>
      <c r="H167" s="142"/>
      <c r="I167" s="143"/>
      <c r="J167" s="119">
        <f>SUM(J168:J175)</f>
        <v>433100</v>
      </c>
      <c r="K167" s="100" t="s">
        <v>88</v>
      </c>
      <c r="L167" s="101" t="s">
        <v>89</v>
      </c>
      <c r="M167" s="102"/>
      <c r="N167" s="100" t="s">
        <v>198</v>
      </c>
      <c r="O167" s="102" t="s">
        <v>147</v>
      </c>
      <c r="P167" s="105" t="s">
        <v>199</v>
      </c>
      <c r="Q167" s="111" t="s">
        <v>186</v>
      </c>
    </row>
    <row r="168" spans="1:17" ht="75">
      <c r="A168" s="124" t="s">
        <v>6</v>
      </c>
      <c r="B168" s="125"/>
      <c r="C168" s="125"/>
      <c r="D168" s="113"/>
      <c r="E168" s="113"/>
      <c r="F168" s="112"/>
      <c r="G168" s="187">
        <v>1</v>
      </c>
      <c r="H168" s="188">
        <v>13</v>
      </c>
      <c r="I168" s="189">
        <v>3100</v>
      </c>
      <c r="J168" s="126">
        <f>I168*H168*G168</f>
        <v>40300</v>
      </c>
      <c r="K168" s="144"/>
      <c r="L168" s="144"/>
      <c r="M168" s="144"/>
      <c r="N168" s="144"/>
      <c r="O168" s="144"/>
      <c r="P168" s="120" t="s">
        <v>200</v>
      </c>
    </row>
    <row r="169" spans="1:17" ht="33" customHeight="1">
      <c r="A169" s="112" t="s">
        <v>7</v>
      </c>
      <c r="B169" s="113"/>
      <c r="C169" s="113"/>
      <c r="D169" s="113"/>
      <c r="E169" s="113"/>
      <c r="F169" s="112"/>
      <c r="G169" s="187">
        <v>1</v>
      </c>
      <c r="H169" s="188">
        <v>13</v>
      </c>
      <c r="I169" s="189">
        <v>2100</v>
      </c>
      <c r="J169" s="126">
        <f t="shared" ref="J169:J171" si="8">I169*H169*G169</f>
        <v>27300</v>
      </c>
      <c r="K169" s="144"/>
      <c r="L169" s="144"/>
      <c r="M169" s="144"/>
      <c r="N169" s="144"/>
      <c r="O169" s="144"/>
      <c r="P169" s="290" t="s">
        <v>201</v>
      </c>
    </row>
    <row r="170" spans="1:17" ht="33" customHeight="1">
      <c r="A170" s="112" t="s">
        <v>8</v>
      </c>
      <c r="B170" s="113"/>
      <c r="C170" s="113"/>
      <c r="D170" s="113"/>
      <c r="E170" s="113"/>
      <c r="F170" s="112"/>
      <c r="G170" s="187">
        <v>1</v>
      </c>
      <c r="H170" s="188">
        <v>11</v>
      </c>
      <c r="I170" s="189">
        <v>10000</v>
      </c>
      <c r="J170" s="126">
        <f t="shared" si="8"/>
        <v>110000</v>
      </c>
      <c r="K170" s="145"/>
      <c r="L170" s="144"/>
      <c r="M170" s="145"/>
      <c r="N170" s="144"/>
      <c r="O170" s="144"/>
      <c r="P170" s="293"/>
    </row>
    <row r="171" spans="1:17" ht="33" customHeight="1">
      <c r="A171" s="112" t="s">
        <v>9</v>
      </c>
      <c r="B171" s="113"/>
      <c r="C171" s="113"/>
      <c r="D171" s="113"/>
      <c r="E171" s="113"/>
      <c r="F171" s="112"/>
      <c r="G171" s="187">
        <v>1</v>
      </c>
      <c r="H171" s="188">
        <v>11</v>
      </c>
      <c r="I171" s="189">
        <v>7500</v>
      </c>
      <c r="J171" s="126">
        <f t="shared" si="8"/>
        <v>82500</v>
      </c>
      <c r="K171" s="145"/>
      <c r="L171" s="144"/>
      <c r="M171" s="145"/>
      <c r="N171" s="144"/>
      <c r="O171" s="144"/>
      <c r="P171" s="294"/>
    </row>
    <row r="172" spans="1:17">
      <c r="A172" s="142" t="s">
        <v>10</v>
      </c>
      <c r="B172" s="144"/>
      <c r="C172" s="144"/>
      <c r="D172" s="144"/>
      <c r="E172" s="144"/>
      <c r="F172" s="142"/>
      <c r="G172" s="187">
        <v>2</v>
      </c>
      <c r="H172" s="188"/>
      <c r="I172" s="190">
        <v>140000</v>
      </c>
      <c r="J172" s="131">
        <f>I172</f>
        <v>140000</v>
      </c>
      <c r="K172" s="145"/>
      <c r="L172" s="144"/>
      <c r="M172" s="145"/>
      <c r="N172" s="144"/>
      <c r="O172" s="144"/>
      <c r="P172" s="142"/>
    </row>
    <row r="173" spans="1:17">
      <c r="A173" s="142" t="s">
        <v>11</v>
      </c>
      <c r="B173" s="144"/>
      <c r="C173" s="144"/>
      <c r="D173" s="144"/>
      <c r="E173" s="144"/>
      <c r="F173" s="142"/>
      <c r="G173" s="191">
        <v>2</v>
      </c>
      <c r="H173" s="192"/>
      <c r="I173" s="193">
        <v>9000</v>
      </c>
      <c r="J173" s="131">
        <f>I173*G173</f>
        <v>18000</v>
      </c>
      <c r="K173" s="145"/>
      <c r="L173" s="144"/>
      <c r="M173" s="145"/>
      <c r="N173" s="144"/>
      <c r="O173" s="144"/>
      <c r="P173" s="142"/>
    </row>
    <row r="174" spans="1:17">
      <c r="A174" s="142" t="s">
        <v>12</v>
      </c>
      <c r="B174" s="144"/>
      <c r="C174" s="144"/>
      <c r="D174" s="144"/>
      <c r="E174" s="144"/>
      <c r="F174" s="142"/>
      <c r="G174" s="175"/>
      <c r="H174" s="175"/>
      <c r="I174" s="175"/>
      <c r="J174" s="131"/>
      <c r="K174" s="145"/>
      <c r="L174" s="144"/>
      <c r="M174" s="145"/>
      <c r="N174" s="144"/>
      <c r="O174" s="144"/>
      <c r="P174" s="142"/>
    </row>
    <row r="175" spans="1:17">
      <c r="A175" s="141" t="s">
        <v>13</v>
      </c>
      <c r="B175" s="17"/>
      <c r="C175" s="17"/>
      <c r="D175" s="17"/>
      <c r="E175" s="17"/>
      <c r="F175" s="141"/>
      <c r="G175" s="194">
        <v>2</v>
      </c>
      <c r="H175" s="194"/>
      <c r="I175" s="195">
        <v>7500</v>
      </c>
      <c r="J175" s="196">
        <f>I175*G175</f>
        <v>15000</v>
      </c>
      <c r="K175" s="25"/>
      <c r="L175" s="146"/>
      <c r="M175" s="26"/>
      <c r="N175" s="146"/>
      <c r="O175" s="146"/>
      <c r="P175" s="141" t="s">
        <v>193</v>
      </c>
    </row>
    <row r="176" spans="1:17" ht="112.5">
      <c r="A176" s="106" t="s">
        <v>202</v>
      </c>
      <c r="B176" s="142"/>
      <c r="C176" s="142"/>
      <c r="D176" s="107">
        <v>116700</v>
      </c>
      <c r="E176" s="142"/>
      <c r="F176" s="142"/>
      <c r="G176" s="143"/>
      <c r="H176" s="142"/>
      <c r="I176" s="143"/>
      <c r="J176" s="198">
        <f>SUM(J177:J184)</f>
        <v>293600</v>
      </c>
      <c r="K176" s="100" t="s">
        <v>88</v>
      </c>
      <c r="L176" s="101" t="s">
        <v>89</v>
      </c>
      <c r="M176" s="102"/>
      <c r="N176" s="102" t="s">
        <v>170</v>
      </c>
      <c r="O176" s="102" t="s">
        <v>108</v>
      </c>
      <c r="P176" s="180" t="s">
        <v>203</v>
      </c>
      <c r="Q176" s="111" t="s">
        <v>186</v>
      </c>
    </row>
    <row r="177" spans="1:17" ht="75">
      <c r="A177" s="124" t="s">
        <v>6</v>
      </c>
      <c r="B177" s="125"/>
      <c r="C177" s="125"/>
      <c r="D177" s="113"/>
      <c r="E177" s="113"/>
      <c r="F177" s="112"/>
      <c r="G177" s="114"/>
      <c r="H177" s="112"/>
      <c r="I177" s="114"/>
      <c r="J177" s="112"/>
      <c r="K177" s="144"/>
      <c r="L177" s="144"/>
      <c r="M177" s="144"/>
      <c r="N177" s="144"/>
      <c r="O177" s="144"/>
      <c r="P177" s="120" t="s">
        <v>204</v>
      </c>
    </row>
    <row r="178" spans="1:17" ht="15.75" customHeight="1">
      <c r="A178" s="112" t="s">
        <v>7</v>
      </c>
      <c r="B178" s="113"/>
      <c r="C178" s="113"/>
      <c r="D178" s="113"/>
      <c r="E178" s="113"/>
      <c r="F178" s="112"/>
      <c r="G178" s="199">
        <v>2</v>
      </c>
      <c r="H178" s="200">
        <v>8</v>
      </c>
      <c r="I178" s="199">
        <v>2100</v>
      </c>
      <c r="J178" s="126">
        <f>I178*H178*G178</f>
        <v>33600</v>
      </c>
      <c r="K178" s="144"/>
      <c r="L178" s="144"/>
      <c r="M178" s="144"/>
      <c r="N178" s="144"/>
      <c r="O178" s="144"/>
      <c r="P178" s="290" t="s">
        <v>205</v>
      </c>
    </row>
    <row r="179" spans="1:17" ht="15.75" customHeight="1">
      <c r="A179" s="112" t="s">
        <v>8</v>
      </c>
      <c r="B179" s="113"/>
      <c r="C179" s="113"/>
      <c r="D179" s="113"/>
      <c r="E179" s="113"/>
      <c r="F179" s="112"/>
      <c r="G179" s="114"/>
      <c r="H179" s="112"/>
      <c r="I179" s="114"/>
      <c r="J179" s="126"/>
      <c r="K179" s="145"/>
      <c r="L179" s="144"/>
      <c r="M179" s="145"/>
      <c r="N179" s="144"/>
      <c r="O179" s="144"/>
      <c r="P179" s="293"/>
    </row>
    <row r="180" spans="1:17" ht="15.75" customHeight="1">
      <c r="A180" s="112" t="s">
        <v>9</v>
      </c>
      <c r="B180" s="113"/>
      <c r="C180" s="113"/>
      <c r="D180" s="113"/>
      <c r="E180" s="113"/>
      <c r="F180" s="112"/>
      <c r="G180" s="199">
        <v>2</v>
      </c>
      <c r="H180" s="200">
        <v>6</v>
      </c>
      <c r="I180" s="199">
        <v>10000</v>
      </c>
      <c r="J180" s="126">
        <f>I180*H180*G180</f>
        <v>120000</v>
      </c>
      <c r="K180" s="145"/>
      <c r="L180" s="144"/>
      <c r="M180" s="145"/>
      <c r="N180" s="144"/>
      <c r="O180" s="144"/>
      <c r="P180" s="293"/>
    </row>
    <row r="181" spans="1:17" ht="15.75" customHeight="1">
      <c r="A181" s="142" t="s">
        <v>10</v>
      </c>
      <c r="B181" s="144"/>
      <c r="C181" s="144"/>
      <c r="D181" s="144"/>
      <c r="E181" s="144"/>
      <c r="F181" s="142"/>
      <c r="G181" s="165">
        <v>2</v>
      </c>
      <c r="H181" s="168"/>
      <c r="I181" s="165">
        <v>65000</v>
      </c>
      <c r="J181" s="131">
        <f>I181*G181</f>
        <v>130000</v>
      </c>
      <c r="K181" s="145"/>
      <c r="L181" s="144"/>
      <c r="M181" s="145"/>
      <c r="N181" s="144"/>
      <c r="O181" s="144"/>
      <c r="P181" s="293"/>
    </row>
    <row r="182" spans="1:17" ht="15.75" customHeight="1">
      <c r="A182" s="142" t="s">
        <v>11</v>
      </c>
      <c r="B182" s="144"/>
      <c r="C182" s="144"/>
      <c r="D182" s="144"/>
      <c r="E182" s="144"/>
      <c r="F182" s="142"/>
      <c r="G182" s="143"/>
      <c r="H182" s="142"/>
      <c r="I182" s="143"/>
      <c r="J182" s="142"/>
      <c r="K182" s="145"/>
      <c r="L182" s="144"/>
      <c r="M182" s="145"/>
      <c r="N182" s="144"/>
      <c r="O182" s="144"/>
      <c r="P182" s="293"/>
    </row>
    <row r="183" spans="1:17" ht="19.5" customHeight="1">
      <c r="A183" s="142" t="s">
        <v>12</v>
      </c>
      <c r="B183" s="144"/>
      <c r="C183" s="144"/>
      <c r="D183" s="144"/>
      <c r="E183" s="144"/>
      <c r="F183" s="142"/>
      <c r="G183" s="143"/>
      <c r="H183" s="142"/>
      <c r="I183" s="143"/>
      <c r="J183" s="142"/>
      <c r="K183" s="145"/>
      <c r="L183" s="144"/>
      <c r="M183" s="145"/>
      <c r="N183" s="144"/>
      <c r="O183" s="144"/>
      <c r="P183" s="294"/>
    </row>
    <row r="184" spans="1:17">
      <c r="A184" s="141" t="s">
        <v>13</v>
      </c>
      <c r="B184" s="17"/>
      <c r="C184" s="17"/>
      <c r="D184" s="17"/>
      <c r="E184" s="17"/>
      <c r="F184" s="141"/>
      <c r="G184" s="186">
        <v>2</v>
      </c>
      <c r="H184" s="186"/>
      <c r="I184" s="197">
        <v>5000</v>
      </c>
      <c r="J184" s="164">
        <f>I184*G184</f>
        <v>10000</v>
      </c>
      <c r="K184" s="25"/>
      <c r="L184" s="146"/>
      <c r="M184" s="26"/>
      <c r="N184" s="146"/>
      <c r="O184" s="146"/>
      <c r="P184" s="141" t="s">
        <v>193</v>
      </c>
    </row>
    <row r="185" spans="1:17" ht="112.5">
      <c r="A185" s="123" t="s">
        <v>207</v>
      </c>
      <c r="B185" s="107">
        <v>113200</v>
      </c>
      <c r="C185" s="107">
        <v>80974</v>
      </c>
      <c r="D185" s="107">
        <v>116700</v>
      </c>
      <c r="E185" s="142"/>
      <c r="F185" s="142"/>
      <c r="G185" s="185"/>
      <c r="H185" s="7"/>
      <c r="I185" s="185"/>
      <c r="J185" s="119">
        <f>SUM(J187:J193)</f>
        <v>293600</v>
      </c>
      <c r="K185" s="100" t="s">
        <v>88</v>
      </c>
      <c r="L185" s="101" t="s">
        <v>89</v>
      </c>
      <c r="M185" s="102"/>
      <c r="N185" s="102" t="s">
        <v>170</v>
      </c>
      <c r="O185" s="102" t="s">
        <v>108</v>
      </c>
      <c r="P185" s="105" t="s">
        <v>203</v>
      </c>
      <c r="Q185" s="111" t="s">
        <v>186</v>
      </c>
    </row>
    <row r="186" spans="1:17" ht="75">
      <c r="A186" s="124" t="s">
        <v>6</v>
      </c>
      <c r="B186" s="125"/>
      <c r="C186" s="125"/>
      <c r="D186" s="113"/>
      <c r="E186" s="113"/>
      <c r="F186" s="112"/>
      <c r="G186" s="114"/>
      <c r="H186" s="112"/>
      <c r="I186" s="114"/>
      <c r="J186" s="112"/>
      <c r="K186" s="144"/>
      <c r="L186" s="144"/>
      <c r="M186" s="144"/>
      <c r="N186" s="144"/>
      <c r="O186" s="144"/>
      <c r="P186" s="120" t="s">
        <v>204</v>
      </c>
    </row>
    <row r="187" spans="1:17" ht="35.1" customHeight="1">
      <c r="A187" s="112" t="s">
        <v>7</v>
      </c>
      <c r="B187" s="113"/>
      <c r="C187" s="113"/>
      <c r="D187" s="113"/>
      <c r="E187" s="113"/>
      <c r="F187" s="112"/>
      <c r="G187" s="199">
        <v>2</v>
      </c>
      <c r="H187" s="200">
        <v>8</v>
      </c>
      <c r="I187" s="199">
        <v>2100</v>
      </c>
      <c r="J187" s="126">
        <f>I187*H187*G187</f>
        <v>33600</v>
      </c>
      <c r="K187" s="144"/>
      <c r="L187" s="144"/>
      <c r="M187" s="144"/>
      <c r="N187" s="144"/>
      <c r="O187" s="144"/>
      <c r="P187" s="290" t="s">
        <v>205</v>
      </c>
    </row>
    <row r="188" spans="1:17" ht="35.1" customHeight="1">
      <c r="A188" s="112" t="s">
        <v>8</v>
      </c>
      <c r="B188" s="113"/>
      <c r="C188" s="113"/>
      <c r="D188" s="113"/>
      <c r="E188" s="113"/>
      <c r="F188" s="112"/>
      <c r="G188" s="114"/>
      <c r="H188" s="112"/>
      <c r="I188" s="114"/>
      <c r="J188" s="126"/>
      <c r="K188" s="145"/>
      <c r="L188" s="144"/>
      <c r="M188" s="145"/>
      <c r="N188" s="144"/>
      <c r="O188" s="144"/>
      <c r="P188" s="293"/>
    </row>
    <row r="189" spans="1:17" ht="35.1" customHeight="1">
      <c r="A189" s="112" t="s">
        <v>9</v>
      </c>
      <c r="B189" s="113"/>
      <c r="C189" s="113"/>
      <c r="D189" s="113"/>
      <c r="E189" s="113"/>
      <c r="F189" s="112"/>
      <c r="G189" s="199">
        <v>2</v>
      </c>
      <c r="H189" s="200">
        <v>6</v>
      </c>
      <c r="I189" s="199">
        <v>10000</v>
      </c>
      <c r="J189" s="126">
        <f>I189*H189*G189</f>
        <v>120000</v>
      </c>
      <c r="K189" s="145"/>
      <c r="L189" s="144"/>
      <c r="M189" s="145"/>
      <c r="N189" s="144"/>
      <c r="O189" s="144"/>
      <c r="P189" s="294"/>
    </row>
    <row r="190" spans="1:17">
      <c r="A190" s="142" t="s">
        <v>10</v>
      </c>
      <c r="B190" s="144"/>
      <c r="C190" s="144"/>
      <c r="D190" s="144"/>
      <c r="E190" s="144"/>
      <c r="F190" s="142"/>
      <c r="G190" s="165">
        <v>2</v>
      </c>
      <c r="H190" s="168"/>
      <c r="I190" s="165">
        <v>65000</v>
      </c>
      <c r="J190" s="131">
        <f>I190*G190</f>
        <v>130000</v>
      </c>
      <c r="K190" s="145"/>
      <c r="L190" s="144"/>
      <c r="M190" s="145"/>
      <c r="N190" s="144"/>
      <c r="O190" s="144"/>
      <c r="P190" s="142"/>
    </row>
    <row r="191" spans="1:17">
      <c r="A191" s="142" t="s">
        <v>11</v>
      </c>
      <c r="B191" s="144"/>
      <c r="C191" s="144"/>
      <c r="D191" s="144"/>
      <c r="E191" s="144"/>
      <c r="F191" s="142"/>
      <c r="G191" s="143"/>
      <c r="H191" s="142"/>
      <c r="I191" s="143"/>
      <c r="J191" s="131"/>
      <c r="K191" s="145"/>
      <c r="L191" s="144"/>
      <c r="M191" s="145"/>
      <c r="N191" s="144"/>
      <c r="O191" s="144"/>
      <c r="P191" s="142"/>
    </row>
    <row r="192" spans="1:17">
      <c r="A192" s="142" t="s">
        <v>12</v>
      </c>
      <c r="B192" s="144"/>
      <c r="C192" s="144"/>
      <c r="D192" s="144"/>
      <c r="E192" s="144"/>
      <c r="F192" s="142"/>
      <c r="G192" s="143"/>
      <c r="H192" s="142"/>
      <c r="I192" s="143"/>
      <c r="J192" s="131"/>
      <c r="K192" s="145"/>
      <c r="L192" s="144"/>
      <c r="M192" s="145"/>
      <c r="N192" s="144"/>
      <c r="O192" s="144"/>
      <c r="P192" s="142"/>
    </row>
    <row r="193" spans="1:17">
      <c r="A193" s="141" t="s">
        <v>13</v>
      </c>
      <c r="B193" s="17"/>
      <c r="C193" s="17"/>
      <c r="D193" s="17"/>
      <c r="E193" s="17"/>
      <c r="F193" s="141"/>
      <c r="G193" s="186">
        <v>2</v>
      </c>
      <c r="H193" s="186"/>
      <c r="I193" s="197">
        <v>5000</v>
      </c>
      <c r="J193" s="110">
        <f>I193*G193</f>
        <v>10000</v>
      </c>
      <c r="K193" s="25"/>
      <c r="L193" s="146"/>
      <c r="M193" s="26"/>
      <c r="N193" s="146"/>
      <c r="O193" s="146"/>
      <c r="P193" s="141" t="s">
        <v>193</v>
      </c>
    </row>
    <row r="194" spans="1:17" ht="69.75" customHeight="1">
      <c r="A194" s="106" t="s">
        <v>212</v>
      </c>
      <c r="B194" s="142"/>
      <c r="C194" s="142"/>
      <c r="D194" s="142"/>
      <c r="E194" s="142"/>
      <c r="F194" s="142"/>
      <c r="G194" s="143"/>
      <c r="H194" s="142"/>
      <c r="I194" s="143"/>
      <c r="J194" s="119">
        <f>SUM(J195:J202)</f>
        <v>359600</v>
      </c>
      <c r="K194" s="232" t="s">
        <v>88</v>
      </c>
      <c r="L194" s="233"/>
      <c r="M194" s="234" t="s">
        <v>89</v>
      </c>
      <c r="N194" s="235" t="s">
        <v>159</v>
      </c>
      <c r="O194" s="221" t="s">
        <v>160</v>
      </c>
      <c r="P194" s="105" t="s">
        <v>225</v>
      </c>
      <c r="Q194" s="111" t="s">
        <v>158</v>
      </c>
    </row>
    <row r="195" spans="1:17" ht="33.75" customHeight="1">
      <c r="A195" s="9" t="s">
        <v>6</v>
      </c>
      <c r="B195" s="18"/>
      <c r="C195" s="18"/>
      <c r="D195" s="144"/>
      <c r="E195" s="144"/>
      <c r="F195" s="233">
        <v>1</v>
      </c>
      <c r="G195" s="236">
        <v>1</v>
      </c>
      <c r="H195" s="233">
        <v>9</v>
      </c>
      <c r="I195" s="237">
        <v>3100</v>
      </c>
      <c r="J195" s="131">
        <f>I195*H195*G195</f>
        <v>27900</v>
      </c>
      <c r="K195" s="144"/>
      <c r="L195" s="144"/>
      <c r="M195" s="144"/>
      <c r="N195" s="144"/>
      <c r="O195" s="144"/>
      <c r="P195" s="105" t="s">
        <v>226</v>
      </c>
    </row>
    <row r="196" spans="1:17" ht="24.95" customHeight="1">
      <c r="A196" s="142" t="s">
        <v>7</v>
      </c>
      <c r="B196" s="144"/>
      <c r="C196" s="144"/>
      <c r="D196" s="238"/>
      <c r="E196" s="144"/>
      <c r="F196" s="233">
        <v>1</v>
      </c>
      <c r="G196" s="236">
        <v>1</v>
      </c>
      <c r="H196" s="233">
        <v>9</v>
      </c>
      <c r="I196" s="237">
        <v>2100</v>
      </c>
      <c r="J196" s="131">
        <f t="shared" ref="J196:J198" si="9">I196*H196*G196</f>
        <v>18900</v>
      </c>
      <c r="K196" s="144"/>
      <c r="L196" s="144"/>
      <c r="M196" s="144"/>
      <c r="N196" s="144"/>
      <c r="O196" s="144"/>
      <c r="P196" s="290" t="s">
        <v>227</v>
      </c>
    </row>
    <row r="197" spans="1:17" ht="24.95" customHeight="1">
      <c r="A197" s="142" t="s">
        <v>8</v>
      </c>
      <c r="B197" s="144"/>
      <c r="C197" s="239"/>
      <c r="D197" s="239"/>
      <c r="E197" s="144"/>
      <c r="F197" s="233">
        <v>1</v>
      </c>
      <c r="G197" s="236">
        <v>1</v>
      </c>
      <c r="H197" s="233">
        <v>6</v>
      </c>
      <c r="I197" s="237">
        <v>12500</v>
      </c>
      <c r="J197" s="131">
        <f t="shared" si="9"/>
        <v>75000</v>
      </c>
      <c r="K197" s="145"/>
      <c r="L197" s="144"/>
      <c r="M197" s="145"/>
      <c r="N197" s="144"/>
      <c r="O197" s="144"/>
      <c r="P197" s="291"/>
    </row>
    <row r="198" spans="1:17" ht="24.95" customHeight="1">
      <c r="A198" s="142" t="s">
        <v>9</v>
      </c>
      <c r="B198" s="144"/>
      <c r="C198" s="239"/>
      <c r="D198" s="239"/>
      <c r="E198" s="144"/>
      <c r="F198" s="233">
        <v>1</v>
      </c>
      <c r="G198" s="236">
        <v>1</v>
      </c>
      <c r="H198" s="233">
        <v>6</v>
      </c>
      <c r="I198" s="237">
        <v>9300</v>
      </c>
      <c r="J198" s="131">
        <f t="shared" si="9"/>
        <v>55800</v>
      </c>
      <c r="K198" s="145"/>
      <c r="L198" s="144"/>
      <c r="M198" s="145"/>
      <c r="N198" s="144"/>
      <c r="O198" s="144"/>
      <c r="P198" s="292"/>
    </row>
    <row r="199" spans="1:17" ht="15" customHeight="1">
      <c r="A199" s="240" t="s">
        <v>10</v>
      </c>
      <c r="B199" s="241"/>
      <c r="C199" s="241"/>
      <c r="D199" s="241"/>
      <c r="E199" s="241"/>
      <c r="F199" s="222">
        <v>1</v>
      </c>
      <c r="G199" s="223">
        <v>2</v>
      </c>
      <c r="H199" s="222"/>
      <c r="I199" s="224">
        <v>80000</v>
      </c>
      <c r="J199" s="242">
        <f>I199*G199</f>
        <v>160000</v>
      </c>
      <c r="K199" s="145"/>
      <c r="L199" s="144"/>
      <c r="M199" s="145"/>
      <c r="N199" s="144"/>
      <c r="O199" s="144"/>
      <c r="P199" s="243"/>
    </row>
    <row r="200" spans="1:17">
      <c r="A200" s="142" t="s">
        <v>11</v>
      </c>
      <c r="B200" s="144"/>
      <c r="C200" s="144"/>
      <c r="D200" s="144"/>
      <c r="E200" s="144"/>
      <c r="F200" s="233">
        <v>1</v>
      </c>
      <c r="G200" s="236">
        <v>2</v>
      </c>
      <c r="H200" s="233"/>
      <c r="I200" s="237">
        <v>9000</v>
      </c>
      <c r="J200" s="131">
        <f>I200*G200</f>
        <v>18000</v>
      </c>
      <c r="K200" s="145"/>
      <c r="L200" s="144"/>
      <c r="M200" s="145"/>
      <c r="N200" s="144"/>
      <c r="O200" s="144"/>
      <c r="P200" s="142"/>
    </row>
    <row r="201" spans="1:17" ht="15" customHeight="1">
      <c r="A201" s="142" t="s">
        <v>12</v>
      </c>
      <c r="B201" s="144"/>
      <c r="C201" s="144"/>
      <c r="D201" s="144"/>
      <c r="E201" s="144"/>
      <c r="F201" s="233"/>
      <c r="G201" s="236"/>
      <c r="H201" s="233"/>
      <c r="I201" s="236"/>
      <c r="J201" s="131"/>
      <c r="K201" s="145"/>
      <c r="L201" s="144"/>
      <c r="M201" s="145"/>
      <c r="N201" s="144"/>
      <c r="O201" s="144"/>
      <c r="P201" s="142"/>
    </row>
    <row r="202" spans="1:17" ht="56.25">
      <c r="A202" s="128" t="s">
        <v>13</v>
      </c>
      <c r="B202" s="216"/>
      <c r="C202" s="216"/>
      <c r="D202" s="216"/>
      <c r="E202" s="216"/>
      <c r="F202" s="244">
        <v>1</v>
      </c>
      <c r="G202" s="245">
        <v>2</v>
      </c>
      <c r="H202" s="244"/>
      <c r="I202" s="246">
        <v>2000</v>
      </c>
      <c r="J202" s="247">
        <f>I202*G202</f>
        <v>4000</v>
      </c>
      <c r="K202" s="25"/>
      <c r="L202" s="146"/>
      <c r="M202" s="26"/>
      <c r="N202" s="146"/>
      <c r="O202" s="146"/>
      <c r="P202" s="127" t="s">
        <v>161</v>
      </c>
    </row>
    <row r="203" spans="1:17" ht="131.25" customHeight="1">
      <c r="A203" s="248" t="s">
        <v>213</v>
      </c>
      <c r="B203" s="108"/>
      <c r="C203" s="108"/>
      <c r="D203" s="108"/>
      <c r="E203" s="108"/>
      <c r="F203" s="249"/>
      <c r="G203" s="250"/>
      <c r="H203" s="249"/>
      <c r="I203" s="250"/>
      <c r="J203" s="251">
        <f>SUM(J204:J211)</f>
        <v>372100</v>
      </c>
      <c r="K203" s="232" t="s">
        <v>88</v>
      </c>
      <c r="L203" s="108"/>
      <c r="M203" s="101" t="s">
        <v>89</v>
      </c>
      <c r="N203" s="252" t="s">
        <v>162</v>
      </c>
      <c r="O203" s="102" t="s">
        <v>91</v>
      </c>
      <c r="P203" s="105" t="s">
        <v>228</v>
      </c>
      <c r="Q203" s="111" t="s">
        <v>158</v>
      </c>
    </row>
    <row r="204" spans="1:17">
      <c r="A204" s="9" t="s">
        <v>6</v>
      </c>
      <c r="B204" s="18"/>
      <c r="C204" s="18"/>
      <c r="D204" s="144"/>
      <c r="E204" s="144"/>
      <c r="F204" s="233">
        <v>1</v>
      </c>
      <c r="G204" s="236">
        <v>1</v>
      </c>
      <c r="H204" s="233">
        <v>7</v>
      </c>
      <c r="I204" s="237">
        <v>3100</v>
      </c>
      <c r="J204" s="131">
        <f>I204*H204*G204</f>
        <v>21700</v>
      </c>
      <c r="K204" s="144"/>
      <c r="L204" s="144"/>
      <c r="M204" s="144"/>
      <c r="N204" s="144"/>
      <c r="O204" s="144"/>
      <c r="P204" s="8" t="s">
        <v>229</v>
      </c>
    </row>
    <row r="205" spans="1:17" ht="35.1" customHeight="1">
      <c r="A205" s="112" t="s">
        <v>7</v>
      </c>
      <c r="B205" s="113"/>
      <c r="C205" s="113"/>
      <c r="D205" s="113"/>
      <c r="E205" s="113"/>
      <c r="F205" s="154">
        <v>1</v>
      </c>
      <c r="G205" s="155">
        <v>2</v>
      </c>
      <c r="H205" s="154">
        <v>7</v>
      </c>
      <c r="I205" s="156">
        <v>2100</v>
      </c>
      <c r="J205" s="126">
        <f t="shared" ref="J205:J207" si="10">I205*H205*G205</f>
        <v>29400</v>
      </c>
      <c r="K205" s="144"/>
      <c r="L205" s="144"/>
      <c r="M205" s="144"/>
      <c r="N205" s="144"/>
      <c r="O205" s="144"/>
      <c r="P205" s="290" t="s">
        <v>230</v>
      </c>
    </row>
    <row r="206" spans="1:17" ht="35.1" customHeight="1">
      <c r="A206" s="112" t="s">
        <v>8</v>
      </c>
      <c r="B206" s="113"/>
      <c r="C206" s="113"/>
      <c r="D206" s="113"/>
      <c r="E206" s="113"/>
      <c r="F206" s="154">
        <v>1</v>
      </c>
      <c r="G206" s="155">
        <v>1</v>
      </c>
      <c r="H206" s="154">
        <v>6</v>
      </c>
      <c r="I206" s="156">
        <v>10000</v>
      </c>
      <c r="J206" s="126">
        <f t="shared" si="10"/>
        <v>60000</v>
      </c>
      <c r="K206" s="145"/>
      <c r="L206" s="144"/>
      <c r="M206" s="145"/>
      <c r="N206" s="144"/>
      <c r="O206" s="144"/>
      <c r="P206" s="291"/>
    </row>
    <row r="207" spans="1:17" ht="27.75" customHeight="1">
      <c r="A207" s="112" t="s">
        <v>9</v>
      </c>
      <c r="B207" s="113"/>
      <c r="C207" s="113"/>
      <c r="D207" s="113"/>
      <c r="E207" s="113"/>
      <c r="F207" s="154">
        <v>1</v>
      </c>
      <c r="G207" s="155">
        <v>1</v>
      </c>
      <c r="H207" s="154">
        <v>6</v>
      </c>
      <c r="I207" s="156">
        <v>7500</v>
      </c>
      <c r="J207" s="126">
        <f t="shared" si="10"/>
        <v>45000</v>
      </c>
      <c r="K207" s="145"/>
      <c r="L207" s="144"/>
      <c r="M207" s="145"/>
      <c r="N207" s="144"/>
      <c r="O207" s="144"/>
      <c r="P207" s="292"/>
    </row>
    <row r="208" spans="1:17">
      <c r="A208" s="142" t="s">
        <v>10</v>
      </c>
      <c r="B208" s="144"/>
      <c r="C208" s="144"/>
      <c r="D208" s="144"/>
      <c r="E208" s="144"/>
      <c r="F208" s="233">
        <v>1</v>
      </c>
      <c r="G208" s="236">
        <v>3</v>
      </c>
      <c r="H208" s="233"/>
      <c r="I208" s="237">
        <v>60000</v>
      </c>
      <c r="J208" s="131">
        <f>I208*G208</f>
        <v>180000</v>
      </c>
      <c r="K208" s="145"/>
      <c r="L208" s="144"/>
      <c r="M208" s="145"/>
      <c r="N208" s="144"/>
      <c r="O208" s="144"/>
      <c r="P208" s="142"/>
    </row>
    <row r="209" spans="1:17">
      <c r="A209" s="142" t="s">
        <v>11</v>
      </c>
      <c r="B209" s="144"/>
      <c r="C209" s="144"/>
      <c r="D209" s="144"/>
      <c r="E209" s="144"/>
      <c r="F209" s="233">
        <v>1</v>
      </c>
      <c r="G209" s="236">
        <v>3</v>
      </c>
      <c r="H209" s="233"/>
      <c r="I209" s="237">
        <v>9000</v>
      </c>
      <c r="J209" s="131">
        <f>I209*G209</f>
        <v>27000</v>
      </c>
      <c r="K209" s="145"/>
      <c r="L209" s="144"/>
      <c r="M209" s="145"/>
      <c r="N209" s="144"/>
      <c r="O209" s="144"/>
      <c r="P209" s="142"/>
    </row>
    <row r="210" spans="1:17">
      <c r="A210" s="142" t="s">
        <v>12</v>
      </c>
      <c r="B210" s="144"/>
      <c r="C210" s="144"/>
      <c r="D210" s="144"/>
      <c r="E210" s="144"/>
      <c r="F210" s="233"/>
      <c r="G210" s="236"/>
      <c r="H210" s="233"/>
      <c r="I210" s="236"/>
      <c r="J210" s="131"/>
      <c r="K210" s="145"/>
      <c r="L210" s="144"/>
      <c r="M210" s="145"/>
      <c r="N210" s="144"/>
      <c r="O210" s="144"/>
      <c r="P210" s="142"/>
    </row>
    <row r="211" spans="1:17" ht="56.25">
      <c r="A211" s="128" t="s">
        <v>13</v>
      </c>
      <c r="B211" s="216"/>
      <c r="C211" s="216"/>
      <c r="D211" s="216"/>
      <c r="E211" s="216"/>
      <c r="F211" s="244">
        <v>1</v>
      </c>
      <c r="G211" s="245">
        <v>3</v>
      </c>
      <c r="H211" s="244"/>
      <c r="I211" s="246">
        <v>3000</v>
      </c>
      <c r="J211" s="247">
        <f>I211*G211</f>
        <v>9000</v>
      </c>
      <c r="K211" s="25"/>
      <c r="L211" s="146"/>
      <c r="M211" s="26"/>
      <c r="N211" s="146"/>
      <c r="O211" s="146"/>
      <c r="P211" s="127" t="s">
        <v>161</v>
      </c>
    </row>
    <row r="212" spans="1:17" ht="67.5" customHeight="1">
      <c r="A212" s="248" t="s">
        <v>211</v>
      </c>
      <c r="B212" s="142"/>
      <c r="C212" s="142"/>
      <c r="D212" s="142"/>
      <c r="E212" s="142"/>
      <c r="F212" s="7"/>
      <c r="G212" s="185"/>
      <c r="H212" s="7"/>
      <c r="I212" s="185"/>
      <c r="J212" s="251">
        <f>SUM(J213:J220)</f>
        <v>415500</v>
      </c>
      <c r="K212" s="100" t="s">
        <v>88</v>
      </c>
      <c r="L212" s="102"/>
      <c r="M212" s="234" t="s">
        <v>89</v>
      </c>
      <c r="N212" s="252" t="s">
        <v>163</v>
      </c>
      <c r="O212" s="221" t="s">
        <v>164</v>
      </c>
      <c r="P212" s="105" t="s">
        <v>231</v>
      </c>
      <c r="Q212" s="111" t="s">
        <v>158</v>
      </c>
    </row>
    <row r="213" spans="1:17" ht="33.75" customHeight="1">
      <c r="A213" s="124" t="s">
        <v>6</v>
      </c>
      <c r="B213" s="125"/>
      <c r="C213" s="125"/>
      <c r="D213" s="113"/>
      <c r="E213" s="113"/>
      <c r="F213" s="154">
        <v>1</v>
      </c>
      <c r="G213" s="155">
        <v>1</v>
      </c>
      <c r="H213" s="154">
        <v>10</v>
      </c>
      <c r="I213" s="156">
        <v>3100</v>
      </c>
      <c r="J213" s="126">
        <f>I213*H213*G213</f>
        <v>31000</v>
      </c>
      <c r="K213" s="144"/>
      <c r="L213" s="144"/>
      <c r="M213" s="144"/>
      <c r="N213" s="144"/>
      <c r="O213" s="144"/>
      <c r="P213" s="180" t="s">
        <v>232</v>
      </c>
    </row>
    <row r="214" spans="1:17" ht="24.95" customHeight="1">
      <c r="A214" s="112" t="s">
        <v>7</v>
      </c>
      <c r="B214" s="113"/>
      <c r="C214" s="113"/>
      <c r="D214" s="113"/>
      <c r="E214" s="113"/>
      <c r="F214" s="154">
        <v>1</v>
      </c>
      <c r="G214" s="155">
        <v>1</v>
      </c>
      <c r="H214" s="154">
        <v>10</v>
      </c>
      <c r="I214" s="156">
        <v>2100</v>
      </c>
      <c r="J214" s="126">
        <f t="shared" ref="J214:J216" si="11">I214*H214*G214</f>
        <v>21000</v>
      </c>
      <c r="K214" s="144"/>
      <c r="L214" s="144"/>
      <c r="M214" s="144"/>
      <c r="N214" s="144"/>
      <c r="O214" s="144"/>
      <c r="P214" s="290" t="s">
        <v>233</v>
      </c>
    </row>
    <row r="215" spans="1:17" ht="24.95" customHeight="1">
      <c r="A215" s="112" t="s">
        <v>8</v>
      </c>
      <c r="B215" s="113"/>
      <c r="C215" s="113"/>
      <c r="D215" s="113"/>
      <c r="E215" s="113"/>
      <c r="F215" s="154">
        <v>1</v>
      </c>
      <c r="G215" s="155">
        <v>1</v>
      </c>
      <c r="H215" s="154">
        <v>7</v>
      </c>
      <c r="I215" s="156">
        <v>14000</v>
      </c>
      <c r="J215" s="126">
        <f t="shared" si="11"/>
        <v>98000</v>
      </c>
      <c r="K215" s="145"/>
      <c r="L215" s="144"/>
      <c r="M215" s="145"/>
      <c r="N215" s="144"/>
      <c r="O215" s="144"/>
      <c r="P215" s="291"/>
    </row>
    <row r="216" spans="1:17" ht="18" customHeight="1">
      <c r="A216" s="142" t="s">
        <v>9</v>
      </c>
      <c r="B216" s="144"/>
      <c r="C216" s="144"/>
      <c r="D216" s="144"/>
      <c r="E216" s="144"/>
      <c r="F216" s="233">
        <v>1</v>
      </c>
      <c r="G216" s="236">
        <v>1</v>
      </c>
      <c r="H216" s="233">
        <v>7</v>
      </c>
      <c r="I216" s="237">
        <v>10500</v>
      </c>
      <c r="J216" s="131">
        <f t="shared" si="11"/>
        <v>73500</v>
      </c>
      <c r="K216" s="145"/>
      <c r="L216" s="144"/>
      <c r="M216" s="145"/>
      <c r="N216" s="144"/>
      <c r="O216" s="144"/>
      <c r="P216" s="292"/>
    </row>
    <row r="217" spans="1:17">
      <c r="A217" s="142" t="s">
        <v>10</v>
      </c>
      <c r="B217" s="144"/>
      <c r="C217" s="144"/>
      <c r="D217" s="144"/>
      <c r="E217" s="144"/>
      <c r="F217" s="233">
        <v>1</v>
      </c>
      <c r="G217" s="236">
        <v>2</v>
      </c>
      <c r="H217" s="233"/>
      <c r="I217" s="237">
        <v>82000</v>
      </c>
      <c r="J217" s="131">
        <f>I217*G217</f>
        <v>164000</v>
      </c>
      <c r="K217" s="145"/>
      <c r="L217" s="144"/>
      <c r="M217" s="145"/>
      <c r="N217" s="144"/>
      <c r="O217" s="144"/>
      <c r="P217" s="142"/>
    </row>
    <row r="218" spans="1:17">
      <c r="A218" s="142" t="s">
        <v>11</v>
      </c>
      <c r="B218" s="144"/>
      <c r="C218" s="144"/>
      <c r="D218" s="144"/>
      <c r="E218" s="144"/>
      <c r="F218" s="233">
        <v>1</v>
      </c>
      <c r="G218" s="236">
        <v>2</v>
      </c>
      <c r="H218" s="233"/>
      <c r="I218" s="237">
        <v>9000</v>
      </c>
      <c r="J218" s="131">
        <f>I218*G218</f>
        <v>18000</v>
      </c>
      <c r="K218" s="145"/>
      <c r="L218" s="144"/>
      <c r="M218" s="145"/>
      <c r="N218" s="144"/>
      <c r="O218" s="144"/>
      <c r="P218" s="142"/>
    </row>
    <row r="219" spans="1:17">
      <c r="A219" s="142" t="s">
        <v>12</v>
      </c>
      <c r="B219" s="144"/>
      <c r="C219" s="144"/>
      <c r="D219" s="144"/>
      <c r="E219" s="144"/>
      <c r="F219" s="233"/>
      <c r="G219" s="236"/>
      <c r="H219" s="233"/>
      <c r="I219" s="236"/>
      <c r="J219" s="142"/>
      <c r="K219" s="145"/>
      <c r="L219" s="144"/>
      <c r="M219" s="145"/>
      <c r="N219" s="144"/>
      <c r="O219" s="144"/>
      <c r="P219" s="142"/>
    </row>
    <row r="220" spans="1:17" ht="56.25">
      <c r="A220" s="128" t="s">
        <v>13</v>
      </c>
      <c r="B220" s="216"/>
      <c r="C220" s="216"/>
      <c r="D220" s="216"/>
      <c r="E220" s="216"/>
      <c r="F220" s="244">
        <v>1</v>
      </c>
      <c r="G220" s="245">
        <v>2</v>
      </c>
      <c r="H220" s="244"/>
      <c r="I220" s="246">
        <v>5000</v>
      </c>
      <c r="J220" s="247">
        <f>I220*G220</f>
        <v>10000</v>
      </c>
      <c r="K220" s="25"/>
      <c r="L220" s="146"/>
      <c r="M220" s="26"/>
      <c r="N220" s="146"/>
      <c r="O220" s="146"/>
      <c r="P220" s="127" t="s">
        <v>161</v>
      </c>
    </row>
    <row r="221" spans="1:17" ht="69" customHeight="1">
      <c r="A221" s="248" t="s">
        <v>214</v>
      </c>
      <c r="B221" s="107">
        <v>239575</v>
      </c>
      <c r="C221" s="108"/>
      <c r="D221" s="108"/>
      <c r="E221" s="108"/>
      <c r="F221" s="249"/>
      <c r="G221" s="250"/>
      <c r="H221" s="249"/>
      <c r="I221" s="250"/>
      <c r="J221" s="251">
        <f>SUM(J222:J229)</f>
        <v>312700</v>
      </c>
      <c r="K221" s="100" t="s">
        <v>88</v>
      </c>
      <c r="L221" s="234" t="s">
        <v>89</v>
      </c>
      <c r="M221" s="234"/>
      <c r="N221" s="252" t="s">
        <v>166</v>
      </c>
      <c r="O221" s="221" t="s">
        <v>165</v>
      </c>
      <c r="P221" s="105" t="s">
        <v>234</v>
      </c>
      <c r="Q221" s="111" t="s">
        <v>158</v>
      </c>
    </row>
    <row r="222" spans="1:17" ht="18" customHeight="1">
      <c r="A222" s="124" t="s">
        <v>6</v>
      </c>
      <c r="B222" s="125"/>
      <c r="C222" s="125"/>
      <c r="D222" s="113"/>
      <c r="E222" s="113"/>
      <c r="F222" s="154">
        <v>1</v>
      </c>
      <c r="G222" s="155">
        <v>1</v>
      </c>
      <c r="H222" s="154">
        <v>6</v>
      </c>
      <c r="I222" s="156">
        <v>3100</v>
      </c>
      <c r="J222" s="126">
        <f>I222*H222*G222</f>
        <v>18600</v>
      </c>
      <c r="K222" s="144"/>
      <c r="L222" s="144"/>
      <c r="M222" s="144"/>
      <c r="N222" s="144"/>
      <c r="O222" s="144"/>
      <c r="P222" s="180" t="s">
        <v>235</v>
      </c>
    </row>
    <row r="223" spans="1:17" ht="30" customHeight="1">
      <c r="A223" s="112" t="s">
        <v>7</v>
      </c>
      <c r="B223" s="113"/>
      <c r="C223" s="113"/>
      <c r="D223" s="113"/>
      <c r="E223" s="113"/>
      <c r="F223" s="154">
        <v>1</v>
      </c>
      <c r="G223" s="155">
        <v>1</v>
      </c>
      <c r="H223" s="154">
        <v>6</v>
      </c>
      <c r="I223" s="156">
        <v>2100</v>
      </c>
      <c r="J223" s="126">
        <f t="shared" ref="J223:J225" si="12">I223*H223*G223</f>
        <v>12600</v>
      </c>
      <c r="K223" s="144"/>
      <c r="L223" s="144"/>
      <c r="M223" s="144"/>
      <c r="N223" s="144"/>
      <c r="O223" s="144"/>
      <c r="P223" s="290" t="s">
        <v>236</v>
      </c>
    </row>
    <row r="224" spans="1:17" ht="30" customHeight="1">
      <c r="A224" s="112" t="s">
        <v>8</v>
      </c>
      <c r="B224" s="113"/>
      <c r="C224" s="113"/>
      <c r="D224" s="113"/>
      <c r="E224" s="113"/>
      <c r="F224" s="154">
        <v>1</v>
      </c>
      <c r="G224" s="155">
        <v>1</v>
      </c>
      <c r="H224" s="154">
        <v>5</v>
      </c>
      <c r="I224" s="156">
        <v>10000</v>
      </c>
      <c r="J224" s="126">
        <f t="shared" si="12"/>
        <v>50000</v>
      </c>
      <c r="K224" s="145"/>
      <c r="L224" s="144"/>
      <c r="M224" s="145"/>
      <c r="N224" s="144"/>
      <c r="O224" s="144"/>
      <c r="P224" s="291"/>
    </row>
    <row r="225" spans="1:16" ht="24" customHeight="1">
      <c r="A225" s="112" t="s">
        <v>9</v>
      </c>
      <c r="B225" s="113"/>
      <c r="C225" s="113"/>
      <c r="D225" s="113"/>
      <c r="E225" s="113"/>
      <c r="F225" s="154">
        <v>1</v>
      </c>
      <c r="G225" s="155">
        <v>1</v>
      </c>
      <c r="H225" s="154">
        <v>5</v>
      </c>
      <c r="I225" s="156">
        <v>7500</v>
      </c>
      <c r="J225" s="126">
        <f t="shared" si="12"/>
        <v>37500</v>
      </c>
      <c r="K225" s="145"/>
      <c r="L225" s="144"/>
      <c r="M225" s="145"/>
      <c r="N225" s="144"/>
      <c r="O225" s="144"/>
      <c r="P225" s="292"/>
    </row>
    <row r="226" spans="1:16">
      <c r="A226" s="142" t="s">
        <v>10</v>
      </c>
      <c r="B226" s="144"/>
      <c r="C226" s="144"/>
      <c r="D226" s="144"/>
      <c r="E226" s="144"/>
      <c r="F226" s="233">
        <v>1</v>
      </c>
      <c r="G226" s="236">
        <v>2</v>
      </c>
      <c r="H226" s="233"/>
      <c r="I226" s="237">
        <v>86000</v>
      </c>
      <c r="J226" s="131">
        <f>I226*G226</f>
        <v>172000</v>
      </c>
      <c r="K226" s="145"/>
      <c r="L226" s="144"/>
      <c r="M226" s="145"/>
      <c r="N226" s="144"/>
      <c r="O226" s="144"/>
      <c r="P226" s="142"/>
    </row>
    <row r="227" spans="1:16">
      <c r="A227" s="142" t="s">
        <v>11</v>
      </c>
      <c r="B227" s="144"/>
      <c r="C227" s="144"/>
      <c r="D227" s="144"/>
      <c r="E227" s="144"/>
      <c r="F227" s="233">
        <v>1</v>
      </c>
      <c r="G227" s="236">
        <v>2</v>
      </c>
      <c r="H227" s="233"/>
      <c r="I227" s="237">
        <v>9000</v>
      </c>
      <c r="J227" s="131">
        <f>I227*G227</f>
        <v>18000</v>
      </c>
      <c r="K227" s="145"/>
      <c r="L227" s="144"/>
      <c r="M227" s="145"/>
      <c r="N227" s="144"/>
      <c r="O227" s="144"/>
      <c r="P227" s="142"/>
    </row>
    <row r="228" spans="1:16">
      <c r="A228" s="142" t="s">
        <v>12</v>
      </c>
      <c r="B228" s="144"/>
      <c r="C228" s="144"/>
      <c r="D228" s="144"/>
      <c r="E228" s="144"/>
      <c r="F228" s="233"/>
      <c r="G228" s="236"/>
      <c r="H228" s="233"/>
      <c r="I228" s="236"/>
      <c r="J228" s="131"/>
      <c r="K228" s="145"/>
      <c r="L228" s="144"/>
      <c r="M228" s="145"/>
      <c r="N228" s="144"/>
      <c r="O228" s="144"/>
      <c r="P228" s="142"/>
    </row>
    <row r="229" spans="1:16" ht="56.25">
      <c r="A229" s="128" t="s">
        <v>13</v>
      </c>
      <c r="B229" s="216"/>
      <c r="C229" s="216"/>
      <c r="D229" s="216"/>
      <c r="E229" s="216"/>
      <c r="F229" s="244">
        <v>1</v>
      </c>
      <c r="G229" s="245">
        <v>2</v>
      </c>
      <c r="H229" s="244"/>
      <c r="I229" s="253">
        <v>2000</v>
      </c>
      <c r="J229" s="226">
        <f>I229*G229</f>
        <v>4000</v>
      </c>
      <c r="K229" s="25"/>
      <c r="L229" s="146"/>
      <c r="M229" s="26"/>
      <c r="N229" s="146"/>
      <c r="O229" s="146"/>
      <c r="P229" s="127" t="s">
        <v>161</v>
      </c>
    </row>
    <row r="231" spans="1:16" s="29" customFormat="1" ht="15.75" customHeight="1">
      <c r="A231" s="27" t="s">
        <v>29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8"/>
      <c r="M231" s="28"/>
      <c r="N231" s="28"/>
    </row>
    <row r="232" spans="1:16" s="29" customFormat="1" ht="13.5" customHeight="1">
      <c r="A232" s="27" t="s">
        <v>30</v>
      </c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6" s="29" customFormat="1" ht="13.5" customHeight="1">
      <c r="A233" s="27" t="s">
        <v>31</v>
      </c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6" s="29" customForma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7" spans="1:16">
      <c r="J237" s="151"/>
    </row>
  </sheetData>
  <mergeCells count="40">
    <mergeCell ref="P106:P108"/>
    <mergeCell ref="P133:P135"/>
    <mergeCell ref="I7:I8"/>
    <mergeCell ref="P196:P198"/>
    <mergeCell ref="P205:P207"/>
    <mergeCell ref="P151:P153"/>
    <mergeCell ref="P160:P162"/>
    <mergeCell ref="P169:P171"/>
    <mergeCell ref="P178:P183"/>
    <mergeCell ref="P187:P189"/>
    <mergeCell ref="P214:P216"/>
    <mergeCell ref="P223:P225"/>
    <mergeCell ref="J7:J8"/>
    <mergeCell ref="P61:P63"/>
    <mergeCell ref="P70:P72"/>
    <mergeCell ref="P79:P81"/>
    <mergeCell ref="P97:P99"/>
    <mergeCell ref="P16:P18"/>
    <mergeCell ref="P25:P27"/>
    <mergeCell ref="P34:P36"/>
    <mergeCell ref="P43:P45"/>
    <mergeCell ref="P52:P54"/>
    <mergeCell ref="P88:P90"/>
    <mergeCell ref="P115:P117"/>
    <mergeCell ref="P124:P126"/>
    <mergeCell ref="P142:P147"/>
    <mergeCell ref="A1:P1"/>
    <mergeCell ref="A2:O2"/>
    <mergeCell ref="B6:C6"/>
    <mergeCell ref="D6:E6"/>
    <mergeCell ref="F6:J6"/>
    <mergeCell ref="K6:K8"/>
    <mergeCell ref="L6:M6"/>
    <mergeCell ref="N6:O7"/>
    <mergeCell ref="L7:M7"/>
    <mergeCell ref="A6:A8"/>
    <mergeCell ref="P6:P8"/>
    <mergeCell ref="F7:F8"/>
    <mergeCell ref="G7:G8"/>
    <mergeCell ref="H7:H8"/>
  </mergeCells>
  <pageMargins left="0.43307086614173229" right="0.27559055118110237" top="0.59055118110236227" bottom="0.98425196850393704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7"/>
  <sheetViews>
    <sheetView workbookViewId="0">
      <selection activeCell="C15" sqref="C15"/>
    </sheetView>
  </sheetViews>
  <sheetFormatPr defaultRowHeight="12.75"/>
  <cols>
    <col min="1" max="1" width="45.83203125" style="153" customWidth="1"/>
    <col min="2" max="2" width="11.83203125" style="153" customWidth="1"/>
    <col min="3" max="3" width="9" style="153" customWidth="1"/>
    <col min="4" max="6" width="9.33203125" style="153"/>
    <col min="7" max="7" width="10.83203125" style="153" bestFit="1" customWidth="1"/>
    <col min="8" max="8" width="10.83203125" style="153" customWidth="1"/>
    <col min="9" max="9" width="13" style="153" customWidth="1"/>
    <col min="10" max="12" width="9.33203125" style="153"/>
    <col min="13" max="13" width="11" style="153" customWidth="1"/>
    <col min="14" max="15" width="13.6640625" style="153" customWidth="1"/>
    <col min="16" max="18" width="9.33203125" style="153"/>
    <col min="19" max="19" width="13.5" style="153" customWidth="1"/>
    <col min="20" max="20" width="12.6640625" style="153" customWidth="1"/>
    <col min="21" max="21" width="12.83203125" style="153" customWidth="1"/>
    <col min="22" max="24" width="9.33203125" style="153"/>
    <col min="25" max="25" width="13.1640625" style="153" customWidth="1"/>
    <col min="26" max="26" width="11" style="153" bestFit="1" customWidth="1"/>
    <col min="27" max="27" width="12" style="153" customWidth="1"/>
    <col min="28" max="28" width="9.33203125" style="153"/>
    <col min="29" max="29" width="14.33203125" style="153" customWidth="1"/>
    <col min="30" max="30" width="32.33203125" style="153" customWidth="1"/>
    <col min="31" max="16384" width="9.33203125" style="153"/>
  </cols>
  <sheetData>
    <row r="1" spans="1:30" ht="21">
      <c r="A1" s="298" t="s">
        <v>52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</row>
    <row r="2" spans="1:30" ht="21">
      <c r="A2" s="299" t="s">
        <v>19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</row>
    <row r="3" spans="1:30" ht="18.75">
      <c r="A3" s="300" t="s">
        <v>53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</row>
    <row r="4" spans="1:30" ht="21.75">
      <c r="A4" s="61"/>
      <c r="B4" s="62"/>
      <c r="C4" s="62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3"/>
    </row>
    <row r="5" spans="1:30" ht="24">
      <c r="A5" s="301" t="s">
        <v>54</v>
      </c>
      <c r="B5" s="301" t="s">
        <v>55</v>
      </c>
      <c r="C5" s="303" t="s">
        <v>56</v>
      </c>
      <c r="D5" s="306" t="s">
        <v>84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8" t="s">
        <v>0</v>
      </c>
      <c r="AC5" s="309"/>
      <c r="AD5" s="303" t="s">
        <v>57</v>
      </c>
    </row>
    <row r="6" spans="1:30" ht="24">
      <c r="A6" s="302"/>
      <c r="B6" s="302"/>
      <c r="C6" s="304"/>
      <c r="D6" s="306" t="s">
        <v>58</v>
      </c>
      <c r="E6" s="307"/>
      <c r="F6" s="307"/>
      <c r="G6" s="307"/>
      <c r="H6" s="307"/>
      <c r="I6" s="312"/>
      <c r="J6" s="306" t="s">
        <v>59</v>
      </c>
      <c r="K6" s="307"/>
      <c r="L6" s="307"/>
      <c r="M6" s="307"/>
      <c r="N6" s="307"/>
      <c r="O6" s="312"/>
      <c r="P6" s="306" t="s">
        <v>60</v>
      </c>
      <c r="Q6" s="307"/>
      <c r="R6" s="307"/>
      <c r="S6" s="307"/>
      <c r="T6" s="307"/>
      <c r="U6" s="312"/>
      <c r="V6" s="306" t="s">
        <v>61</v>
      </c>
      <c r="W6" s="307"/>
      <c r="X6" s="307"/>
      <c r="Y6" s="307"/>
      <c r="Z6" s="307"/>
      <c r="AA6" s="307"/>
      <c r="AB6" s="310"/>
      <c r="AC6" s="311"/>
      <c r="AD6" s="304"/>
    </row>
    <row r="7" spans="1:30" ht="24">
      <c r="A7" s="313" t="s">
        <v>62</v>
      </c>
      <c r="B7" s="313"/>
      <c r="C7" s="304"/>
      <c r="D7" s="306" t="s">
        <v>63</v>
      </c>
      <c r="E7" s="307"/>
      <c r="F7" s="312"/>
      <c r="G7" s="306" t="s">
        <v>64</v>
      </c>
      <c r="H7" s="307"/>
      <c r="I7" s="312"/>
      <c r="J7" s="306" t="s">
        <v>63</v>
      </c>
      <c r="K7" s="307"/>
      <c r="L7" s="312"/>
      <c r="M7" s="306" t="s">
        <v>64</v>
      </c>
      <c r="N7" s="307"/>
      <c r="O7" s="312"/>
      <c r="P7" s="306" t="s">
        <v>63</v>
      </c>
      <c r="Q7" s="307"/>
      <c r="R7" s="312"/>
      <c r="S7" s="306" t="s">
        <v>64</v>
      </c>
      <c r="T7" s="307"/>
      <c r="U7" s="312"/>
      <c r="V7" s="306" t="s">
        <v>63</v>
      </c>
      <c r="W7" s="307"/>
      <c r="X7" s="312"/>
      <c r="Y7" s="306" t="s">
        <v>64</v>
      </c>
      <c r="Z7" s="307"/>
      <c r="AA7" s="307"/>
      <c r="AB7" s="64" t="s">
        <v>65</v>
      </c>
      <c r="AC7" s="64" t="s">
        <v>64</v>
      </c>
      <c r="AD7" s="304"/>
    </row>
    <row r="8" spans="1:30" ht="21">
      <c r="A8" s="313"/>
      <c r="B8" s="314"/>
      <c r="C8" s="305"/>
      <c r="D8" s="65" t="s">
        <v>66</v>
      </c>
      <c r="E8" s="65" t="s">
        <v>67</v>
      </c>
      <c r="F8" s="65" t="s">
        <v>68</v>
      </c>
      <c r="G8" s="66" t="s">
        <v>66</v>
      </c>
      <c r="H8" s="65" t="s">
        <v>67</v>
      </c>
      <c r="I8" s="66" t="s">
        <v>68</v>
      </c>
      <c r="J8" s="65" t="s">
        <v>69</v>
      </c>
      <c r="K8" s="65" t="s">
        <v>70</v>
      </c>
      <c r="L8" s="65" t="s">
        <v>71</v>
      </c>
      <c r="M8" s="65" t="s">
        <v>69</v>
      </c>
      <c r="N8" s="65" t="s">
        <v>70</v>
      </c>
      <c r="O8" s="65" t="s">
        <v>71</v>
      </c>
      <c r="P8" s="65" t="s">
        <v>72</v>
      </c>
      <c r="Q8" s="65" t="s">
        <v>73</v>
      </c>
      <c r="R8" s="65" t="s">
        <v>74</v>
      </c>
      <c r="S8" s="65" t="s">
        <v>72</v>
      </c>
      <c r="T8" s="65" t="s">
        <v>73</v>
      </c>
      <c r="U8" s="65" t="s">
        <v>74</v>
      </c>
      <c r="V8" s="65" t="s">
        <v>75</v>
      </c>
      <c r="W8" s="65" t="s">
        <v>76</v>
      </c>
      <c r="X8" s="65" t="s">
        <v>77</v>
      </c>
      <c r="Y8" s="65" t="s">
        <v>75</v>
      </c>
      <c r="Z8" s="65" t="s">
        <v>76</v>
      </c>
      <c r="AA8" s="67" t="s">
        <v>77</v>
      </c>
      <c r="AB8" s="68" t="s">
        <v>63</v>
      </c>
      <c r="AC8" s="68" t="s">
        <v>78</v>
      </c>
      <c r="AD8" s="304"/>
    </row>
    <row r="9" spans="1:30" ht="57.75" customHeight="1">
      <c r="A9" s="69" t="s">
        <v>33</v>
      </c>
      <c r="B9" s="70"/>
      <c r="C9" s="70"/>
      <c r="D9" s="71"/>
      <c r="E9" s="71"/>
      <c r="F9" s="71"/>
      <c r="G9" s="72"/>
      <c r="H9" s="73"/>
      <c r="I9" s="72"/>
      <c r="J9" s="71"/>
      <c r="K9" s="71"/>
      <c r="L9" s="71"/>
      <c r="M9" s="73"/>
      <c r="N9" s="73"/>
      <c r="O9" s="73"/>
      <c r="P9" s="71"/>
      <c r="Q9" s="71"/>
      <c r="R9" s="71"/>
      <c r="S9" s="73"/>
      <c r="T9" s="73"/>
      <c r="U9" s="73"/>
      <c r="V9" s="71"/>
      <c r="W9" s="71"/>
      <c r="X9" s="71"/>
      <c r="Y9" s="73"/>
      <c r="Z9" s="73"/>
      <c r="AA9" s="73"/>
      <c r="AB9" s="73"/>
      <c r="AC9" s="73"/>
      <c r="AD9" s="74"/>
    </row>
    <row r="10" spans="1:30" ht="57.75" customHeight="1">
      <c r="A10" s="316" t="s">
        <v>242</v>
      </c>
      <c r="B10" s="70"/>
      <c r="C10" s="70"/>
      <c r="D10" s="71"/>
      <c r="E10" s="71"/>
      <c r="F10" s="71"/>
      <c r="G10" s="72"/>
      <c r="H10" s="73"/>
      <c r="I10" s="72"/>
      <c r="J10" s="71"/>
      <c r="K10" s="71"/>
      <c r="L10" s="71"/>
      <c r="M10" s="73"/>
      <c r="N10" s="73"/>
      <c r="O10" s="73"/>
      <c r="P10" s="71"/>
      <c r="Q10" s="71"/>
      <c r="R10" s="71"/>
      <c r="S10" s="73"/>
      <c r="T10" s="73"/>
      <c r="U10" s="73"/>
      <c r="V10" s="71"/>
      <c r="W10" s="71"/>
      <c r="X10" s="71"/>
      <c r="Y10" s="73"/>
      <c r="Z10" s="73"/>
      <c r="AA10" s="73"/>
      <c r="AB10" s="73"/>
      <c r="AC10" s="73"/>
      <c r="AD10" s="74"/>
    </row>
    <row r="11" spans="1:30" ht="30" customHeight="1">
      <c r="A11" s="75" t="s">
        <v>241</v>
      </c>
      <c r="B11" s="70"/>
      <c r="C11" s="70"/>
      <c r="D11" s="71"/>
      <c r="E11" s="71"/>
      <c r="F11" s="71"/>
      <c r="G11" s="72"/>
      <c r="H11" s="73"/>
      <c r="I11" s="72"/>
      <c r="J11" s="71"/>
      <c r="K11" s="71"/>
      <c r="L11" s="71"/>
      <c r="M11" s="73"/>
      <c r="N11" s="73"/>
      <c r="O11" s="73"/>
      <c r="P11" s="71"/>
      <c r="Q11" s="71"/>
      <c r="R11" s="71"/>
      <c r="S11" s="73"/>
      <c r="T11" s="73"/>
      <c r="U11" s="73"/>
      <c r="V11" s="71"/>
      <c r="W11" s="71"/>
      <c r="X11" s="71"/>
      <c r="Y11" s="73"/>
      <c r="Z11" s="73"/>
      <c r="AA11" s="73"/>
      <c r="AB11" s="73"/>
      <c r="AC11" s="73"/>
      <c r="AD11" s="74"/>
    </row>
    <row r="12" spans="1:30" ht="24.75" customHeight="1">
      <c r="A12" s="81" t="s">
        <v>18</v>
      </c>
      <c r="B12" s="76"/>
      <c r="C12" s="76"/>
      <c r="D12" s="77"/>
      <c r="E12" s="77"/>
      <c r="F12" s="77"/>
      <c r="G12" s="78"/>
      <c r="H12" s="79"/>
      <c r="I12" s="78"/>
      <c r="J12" s="77"/>
      <c r="K12" s="77"/>
      <c r="L12" s="77"/>
      <c r="M12" s="79"/>
      <c r="N12" s="79"/>
      <c r="O12" s="79"/>
      <c r="P12" s="77"/>
      <c r="Q12" s="77"/>
      <c r="R12" s="77"/>
      <c r="S12" s="79"/>
      <c r="T12" s="79"/>
      <c r="U12" s="79"/>
      <c r="V12" s="77"/>
      <c r="W12" s="77"/>
      <c r="X12" s="77"/>
      <c r="Y12" s="79"/>
      <c r="Z12" s="79"/>
      <c r="AA12" s="79"/>
      <c r="AB12" s="79"/>
      <c r="AC12" s="79"/>
      <c r="AD12" s="80"/>
    </row>
    <row r="13" spans="1:30" ht="25.5" customHeight="1">
      <c r="A13" s="88" t="s">
        <v>243</v>
      </c>
      <c r="B13" s="82"/>
      <c r="C13" s="83"/>
      <c r="D13" s="84"/>
      <c r="E13" s="84"/>
      <c r="F13" s="84"/>
      <c r="G13" s="85"/>
      <c r="H13" s="85"/>
      <c r="I13" s="74"/>
      <c r="J13" s="86"/>
      <c r="K13" s="86"/>
      <c r="L13" s="86"/>
      <c r="M13" s="74"/>
      <c r="N13" s="74"/>
      <c r="O13" s="74"/>
      <c r="P13" s="84"/>
      <c r="Q13" s="84"/>
      <c r="R13" s="84"/>
      <c r="S13" s="74"/>
      <c r="T13" s="74"/>
      <c r="U13" s="74"/>
      <c r="V13" s="84"/>
      <c r="W13" s="84"/>
      <c r="X13" s="84"/>
      <c r="Y13" s="85"/>
      <c r="Z13" s="85"/>
      <c r="AA13" s="85"/>
      <c r="AB13" s="85"/>
      <c r="AC13" s="85"/>
      <c r="AD13" s="87"/>
    </row>
    <row r="14" spans="1:30" ht="96.75" customHeight="1">
      <c r="A14" s="88" t="s">
        <v>87</v>
      </c>
      <c r="B14" s="89">
        <v>1</v>
      </c>
      <c r="C14" s="76" t="s">
        <v>48</v>
      </c>
      <c r="D14" s="84"/>
      <c r="E14" s="84"/>
      <c r="F14" s="84"/>
      <c r="G14" s="85"/>
      <c r="H14" s="85"/>
      <c r="I14" s="90">
        <v>934200</v>
      </c>
      <c r="J14" s="86"/>
      <c r="K14" s="86"/>
      <c r="L14" s="86"/>
      <c r="M14" s="74"/>
      <c r="N14" s="74"/>
      <c r="O14" s="74"/>
      <c r="P14" s="84"/>
      <c r="Q14" s="84"/>
      <c r="R14" s="84"/>
      <c r="S14" s="74"/>
      <c r="T14" s="74"/>
      <c r="U14" s="74"/>
      <c r="V14" s="84"/>
      <c r="W14" s="84"/>
      <c r="X14" s="84"/>
      <c r="Y14" s="85"/>
      <c r="Z14" s="85"/>
      <c r="AA14" s="85"/>
      <c r="AB14" s="91">
        <v>1</v>
      </c>
      <c r="AC14" s="92">
        <f>I14</f>
        <v>934200</v>
      </c>
      <c r="AD14" s="152"/>
    </row>
    <row r="15" spans="1:30" ht="92.25" customHeight="1">
      <c r="A15" s="88" t="s">
        <v>152</v>
      </c>
      <c r="B15" s="89">
        <v>1</v>
      </c>
      <c r="C15" s="76" t="s">
        <v>48</v>
      </c>
      <c r="D15" s="84"/>
      <c r="E15" s="84"/>
      <c r="F15" s="84"/>
      <c r="G15" s="85"/>
      <c r="H15" s="92">
        <v>228200</v>
      </c>
      <c r="I15" s="90"/>
      <c r="J15" s="86"/>
      <c r="K15" s="86"/>
      <c r="L15" s="86"/>
      <c r="M15" s="74"/>
      <c r="N15" s="74"/>
      <c r="O15" s="74"/>
      <c r="P15" s="84"/>
      <c r="Q15" s="84"/>
      <c r="R15" s="84"/>
      <c r="S15" s="74"/>
      <c r="T15" s="74"/>
      <c r="U15" s="74"/>
      <c r="V15" s="84"/>
      <c r="W15" s="84"/>
      <c r="X15" s="84"/>
      <c r="Y15" s="85"/>
      <c r="Z15" s="85"/>
      <c r="AA15" s="85"/>
      <c r="AB15" s="91">
        <v>1</v>
      </c>
      <c r="AC15" s="92">
        <f>H15</f>
        <v>228200</v>
      </c>
      <c r="AD15" s="152"/>
    </row>
    <row r="16" spans="1:30" ht="75.75" customHeight="1">
      <c r="A16" s="88" t="s">
        <v>153</v>
      </c>
      <c r="B16" s="89">
        <v>1</v>
      </c>
      <c r="C16" s="76" t="s">
        <v>48</v>
      </c>
      <c r="D16" s="84"/>
      <c r="E16" s="84"/>
      <c r="F16" s="84"/>
      <c r="G16" s="85"/>
      <c r="H16" s="85"/>
      <c r="I16" s="90"/>
      <c r="J16" s="86"/>
      <c r="K16" s="86"/>
      <c r="L16" s="86"/>
      <c r="M16" s="74"/>
      <c r="N16" s="74"/>
      <c r="O16" s="74"/>
      <c r="P16" s="84"/>
      <c r="Q16" s="84"/>
      <c r="R16" s="84"/>
      <c r="S16" s="74"/>
      <c r="T16" s="137">
        <v>228200</v>
      </c>
      <c r="U16" s="74"/>
      <c r="V16" s="84"/>
      <c r="W16" s="84"/>
      <c r="X16" s="84"/>
      <c r="Y16" s="85"/>
      <c r="Z16" s="85"/>
      <c r="AA16" s="85"/>
      <c r="AB16" s="91">
        <v>1</v>
      </c>
      <c r="AC16" s="92">
        <f>T16</f>
        <v>228200</v>
      </c>
      <c r="AD16" s="152"/>
    </row>
    <row r="17" spans="1:30" ht="70.5" customHeight="1">
      <c r="A17" s="88" t="s">
        <v>154</v>
      </c>
      <c r="B17" s="89">
        <v>1</v>
      </c>
      <c r="C17" s="76" t="s">
        <v>48</v>
      </c>
      <c r="D17" s="84"/>
      <c r="E17" s="84"/>
      <c r="F17" s="84"/>
      <c r="G17" s="85"/>
      <c r="H17" s="85"/>
      <c r="I17" s="90"/>
      <c r="J17" s="86"/>
      <c r="K17" s="86"/>
      <c r="L17" s="86"/>
      <c r="M17" s="74"/>
      <c r="N17" s="74"/>
      <c r="O17" s="74"/>
      <c r="P17" s="84"/>
      <c r="Q17" s="84"/>
      <c r="R17" s="84"/>
      <c r="S17" s="74"/>
      <c r="T17" s="74"/>
      <c r="U17" s="138">
        <v>164000</v>
      </c>
      <c r="V17" s="84"/>
      <c r="W17" s="84"/>
      <c r="X17" s="84"/>
      <c r="Y17" s="85"/>
      <c r="Z17" s="85"/>
      <c r="AA17" s="85"/>
      <c r="AB17" s="91">
        <v>1</v>
      </c>
      <c r="AC17" s="92">
        <f>U17</f>
        <v>164000</v>
      </c>
      <c r="AD17" s="152"/>
    </row>
    <row r="18" spans="1:30" ht="94.5" customHeight="1">
      <c r="A18" s="88" t="s">
        <v>107</v>
      </c>
      <c r="B18" s="89">
        <v>1</v>
      </c>
      <c r="C18" s="76" t="s">
        <v>48</v>
      </c>
      <c r="D18" s="84"/>
      <c r="E18" s="84"/>
      <c r="F18" s="84"/>
      <c r="G18" s="85"/>
      <c r="H18" s="85"/>
      <c r="I18" s="90"/>
      <c r="J18" s="86"/>
      <c r="K18" s="86"/>
      <c r="L18" s="86"/>
      <c r="M18" s="74"/>
      <c r="N18" s="74"/>
      <c r="O18" s="74"/>
      <c r="P18" s="84"/>
      <c r="Q18" s="84"/>
      <c r="R18" s="84"/>
      <c r="S18" s="74"/>
      <c r="T18" s="74"/>
      <c r="U18" s="74"/>
      <c r="V18" s="84"/>
      <c r="W18" s="84"/>
      <c r="X18" s="84"/>
      <c r="Y18" s="85"/>
      <c r="Z18" s="92">
        <v>247000</v>
      </c>
      <c r="AA18" s="85"/>
      <c r="AB18" s="91">
        <v>1</v>
      </c>
      <c r="AC18" s="92">
        <f>Z18</f>
        <v>247000</v>
      </c>
      <c r="AD18" s="152"/>
    </row>
    <row r="19" spans="1:30" ht="69" customHeight="1">
      <c r="A19" s="88" t="s">
        <v>155</v>
      </c>
      <c r="B19" s="89">
        <v>1</v>
      </c>
      <c r="C19" s="76" t="s">
        <v>48</v>
      </c>
      <c r="D19" s="84"/>
      <c r="E19" s="84"/>
      <c r="F19" s="84"/>
      <c r="G19" s="85"/>
      <c r="H19" s="85"/>
      <c r="I19" s="90">
        <v>426400</v>
      </c>
      <c r="J19" s="86"/>
      <c r="K19" s="86"/>
      <c r="L19" s="86"/>
      <c r="M19" s="74"/>
      <c r="N19" s="74"/>
      <c r="O19" s="74"/>
      <c r="P19" s="84"/>
      <c r="Q19" s="84"/>
      <c r="R19" s="84"/>
      <c r="S19" s="74"/>
      <c r="T19" s="74"/>
      <c r="U19" s="74"/>
      <c r="V19" s="84"/>
      <c r="W19" s="84"/>
      <c r="X19" s="84"/>
      <c r="Y19" s="85"/>
      <c r="Z19" s="85"/>
      <c r="AA19" s="85"/>
      <c r="AB19" s="91">
        <v>1</v>
      </c>
      <c r="AC19" s="92">
        <f>I19</f>
        <v>426400</v>
      </c>
      <c r="AD19" s="152"/>
    </row>
    <row r="20" spans="1:30" ht="131.25" customHeight="1">
      <c r="A20" s="88" t="s">
        <v>121</v>
      </c>
      <c r="B20" s="89">
        <v>1</v>
      </c>
      <c r="C20" s="76" t="s">
        <v>48</v>
      </c>
      <c r="D20" s="84"/>
      <c r="E20" s="84"/>
      <c r="F20" s="84"/>
      <c r="G20" s="85"/>
      <c r="H20" s="85"/>
      <c r="I20" s="90"/>
      <c r="J20" s="86"/>
      <c r="K20" s="86"/>
      <c r="L20" s="86"/>
      <c r="M20" s="74"/>
      <c r="N20" s="74"/>
      <c r="O20" s="74"/>
      <c r="P20" s="84"/>
      <c r="Q20" s="84"/>
      <c r="R20" s="84"/>
      <c r="S20" s="74"/>
      <c r="T20" s="137">
        <v>198500</v>
      </c>
      <c r="U20" s="74"/>
      <c r="V20" s="84"/>
      <c r="W20" s="84"/>
      <c r="X20" s="84"/>
      <c r="Y20" s="85"/>
      <c r="Z20" s="85"/>
      <c r="AA20" s="85"/>
      <c r="AB20" s="91">
        <v>1</v>
      </c>
      <c r="AC20" s="92">
        <f>T20</f>
        <v>198500</v>
      </c>
      <c r="AD20" s="152"/>
    </row>
    <row r="21" spans="1:30" ht="74.25" customHeight="1">
      <c r="A21" s="88" t="s">
        <v>127</v>
      </c>
      <c r="B21" s="89">
        <v>1</v>
      </c>
      <c r="C21" s="76" t="s">
        <v>48</v>
      </c>
      <c r="D21" s="84"/>
      <c r="E21" s="84"/>
      <c r="F21" s="84"/>
      <c r="G21" s="92">
        <v>426400</v>
      </c>
      <c r="H21" s="85"/>
      <c r="I21" s="90"/>
      <c r="J21" s="86"/>
      <c r="K21" s="86"/>
      <c r="L21" s="86"/>
      <c r="M21" s="74"/>
      <c r="N21" s="74"/>
      <c r="O21" s="74"/>
      <c r="P21" s="84"/>
      <c r="Q21" s="84"/>
      <c r="R21" s="84"/>
      <c r="S21" s="74"/>
      <c r="T21" s="74"/>
      <c r="U21" s="74"/>
      <c r="V21" s="84"/>
      <c r="W21" s="84"/>
      <c r="X21" s="84"/>
      <c r="Y21" s="85"/>
      <c r="Z21" s="85"/>
      <c r="AA21" s="85"/>
      <c r="AB21" s="91">
        <v>1</v>
      </c>
      <c r="AC21" s="92">
        <f>G21</f>
        <v>426400</v>
      </c>
      <c r="AD21" s="152"/>
    </row>
    <row r="22" spans="1:30" ht="95.25" customHeight="1">
      <c r="A22" s="254" t="s">
        <v>132</v>
      </c>
      <c r="B22" s="255">
        <v>1</v>
      </c>
      <c r="C22" s="70" t="s">
        <v>48</v>
      </c>
      <c r="D22" s="86"/>
      <c r="E22" s="86"/>
      <c r="F22" s="86"/>
      <c r="G22" s="256"/>
      <c r="H22" s="256"/>
      <c r="I22" s="90"/>
      <c r="J22" s="86"/>
      <c r="K22" s="86"/>
      <c r="L22" s="86"/>
      <c r="M22" s="74"/>
      <c r="N22" s="74"/>
      <c r="O22" s="74"/>
      <c r="P22" s="86"/>
      <c r="Q22" s="86"/>
      <c r="R22" s="86"/>
      <c r="S22" s="74"/>
      <c r="T22" s="137">
        <v>146300</v>
      </c>
      <c r="U22" s="74"/>
      <c r="V22" s="86"/>
      <c r="W22" s="86"/>
      <c r="X22" s="86"/>
      <c r="Y22" s="256"/>
      <c r="Z22" s="256"/>
      <c r="AA22" s="256"/>
      <c r="AB22" s="257">
        <v>1</v>
      </c>
      <c r="AC22" s="258">
        <f>T22</f>
        <v>146300</v>
      </c>
      <c r="AD22" s="259"/>
    </row>
    <row r="23" spans="1:30" ht="68.25" customHeight="1">
      <c r="A23" s="88" t="s">
        <v>133</v>
      </c>
      <c r="B23" s="89">
        <v>1</v>
      </c>
      <c r="C23" s="76" t="s">
        <v>48</v>
      </c>
      <c r="D23" s="84"/>
      <c r="E23" s="84"/>
      <c r="F23" s="84"/>
      <c r="G23" s="85"/>
      <c r="H23" s="85"/>
      <c r="I23" s="90"/>
      <c r="J23" s="86"/>
      <c r="K23" s="86"/>
      <c r="L23" s="86"/>
      <c r="M23" s="74"/>
      <c r="N23" s="74"/>
      <c r="O23" s="137">
        <v>629600</v>
      </c>
      <c r="P23" s="84"/>
      <c r="Q23" s="84"/>
      <c r="R23" s="84"/>
      <c r="S23" s="74"/>
      <c r="T23" s="74"/>
      <c r="U23" s="74"/>
      <c r="V23" s="84"/>
      <c r="W23" s="84"/>
      <c r="X23" s="84"/>
      <c r="Y23" s="85"/>
      <c r="Z23" s="85"/>
      <c r="AA23" s="85"/>
      <c r="AB23" s="91">
        <v>1</v>
      </c>
      <c r="AC23" s="92">
        <f>O23</f>
        <v>629600</v>
      </c>
      <c r="AD23" s="152"/>
    </row>
    <row r="24" spans="1:30" ht="111.75" customHeight="1">
      <c r="A24" s="88" t="s">
        <v>144</v>
      </c>
      <c r="B24" s="89">
        <v>1</v>
      </c>
      <c r="C24" s="76" t="s">
        <v>48</v>
      </c>
      <c r="D24" s="84"/>
      <c r="E24" s="84"/>
      <c r="F24" s="84"/>
      <c r="G24" s="85"/>
      <c r="H24" s="85"/>
      <c r="I24" s="90"/>
      <c r="J24" s="86"/>
      <c r="K24" s="86"/>
      <c r="L24" s="86"/>
      <c r="M24" s="74"/>
      <c r="N24" s="74"/>
      <c r="O24" s="74"/>
      <c r="P24" s="84"/>
      <c r="Q24" s="84"/>
      <c r="R24" s="84"/>
      <c r="S24" s="74"/>
      <c r="T24" s="137">
        <v>247900</v>
      </c>
      <c r="U24" s="74"/>
      <c r="V24" s="84"/>
      <c r="W24" s="84"/>
      <c r="X24" s="84"/>
      <c r="Y24" s="85"/>
      <c r="Z24" s="85"/>
      <c r="AA24" s="85"/>
      <c r="AB24" s="91">
        <v>1</v>
      </c>
      <c r="AC24" s="92">
        <f>T24</f>
        <v>247900</v>
      </c>
      <c r="AD24" s="152"/>
    </row>
    <row r="25" spans="1:30" ht="53.25" customHeight="1">
      <c r="A25" s="88" t="s">
        <v>179</v>
      </c>
      <c r="B25" s="89">
        <v>1</v>
      </c>
      <c r="C25" s="76" t="s">
        <v>48</v>
      </c>
      <c r="D25" s="84"/>
      <c r="E25" s="84"/>
      <c r="F25" s="84"/>
      <c r="G25" s="85"/>
      <c r="H25" s="85"/>
      <c r="I25" s="90">
        <v>99300</v>
      </c>
      <c r="J25" s="86"/>
      <c r="K25" s="86"/>
      <c r="L25" s="86"/>
      <c r="M25" s="74"/>
      <c r="N25" s="74"/>
      <c r="O25" s="74"/>
      <c r="P25" s="84"/>
      <c r="Q25" s="84"/>
      <c r="R25" s="84"/>
      <c r="S25" s="74"/>
      <c r="T25" s="137"/>
      <c r="U25" s="74"/>
      <c r="V25" s="84"/>
      <c r="W25" s="84"/>
      <c r="X25" s="84"/>
      <c r="Y25" s="85"/>
      <c r="Z25" s="85"/>
      <c r="AA25" s="85"/>
      <c r="AB25" s="91">
        <v>1</v>
      </c>
      <c r="AC25" s="92">
        <f>I25</f>
        <v>99300</v>
      </c>
      <c r="AD25" s="152"/>
    </row>
    <row r="26" spans="1:30" ht="72" customHeight="1">
      <c r="A26" s="88" t="s">
        <v>177</v>
      </c>
      <c r="B26" s="89">
        <v>1</v>
      </c>
      <c r="C26" s="76" t="s">
        <v>48</v>
      </c>
      <c r="D26" s="84"/>
      <c r="E26" s="84"/>
      <c r="F26" s="84"/>
      <c r="G26" s="85"/>
      <c r="H26" s="85"/>
      <c r="I26" s="90"/>
      <c r="J26" s="86"/>
      <c r="K26" s="86"/>
      <c r="L26" s="86"/>
      <c r="M26" s="74"/>
      <c r="N26" s="74"/>
      <c r="O26" s="74"/>
      <c r="P26" s="84"/>
      <c r="Q26" s="84"/>
      <c r="R26" s="84"/>
      <c r="S26" s="74"/>
      <c r="T26" s="137">
        <v>210500</v>
      </c>
      <c r="U26" s="74"/>
      <c r="V26" s="84"/>
      <c r="W26" s="84"/>
      <c r="X26" s="84"/>
      <c r="Y26" s="85"/>
      <c r="Z26" s="85"/>
      <c r="AA26" s="85"/>
      <c r="AB26" s="91">
        <v>1</v>
      </c>
      <c r="AC26" s="92">
        <f>T26</f>
        <v>210500</v>
      </c>
      <c r="AD26" s="152"/>
    </row>
    <row r="27" spans="1:30" ht="94.5" customHeight="1">
      <c r="A27" s="88" t="s">
        <v>180</v>
      </c>
      <c r="B27" s="89">
        <v>1</v>
      </c>
      <c r="C27" s="76" t="s">
        <v>48</v>
      </c>
      <c r="D27" s="84"/>
      <c r="E27" s="84"/>
      <c r="F27" s="84"/>
      <c r="G27" s="85"/>
      <c r="H27" s="85"/>
      <c r="I27" s="90"/>
      <c r="J27" s="86"/>
      <c r="K27" s="86"/>
      <c r="L27" s="86"/>
      <c r="M27" s="137">
        <v>58500</v>
      </c>
      <c r="N27" s="74"/>
      <c r="O27" s="74"/>
      <c r="P27" s="84"/>
      <c r="Q27" s="84"/>
      <c r="R27" s="84"/>
      <c r="S27" s="74"/>
      <c r="T27" s="137"/>
      <c r="U27" s="74"/>
      <c r="V27" s="84"/>
      <c r="W27" s="84"/>
      <c r="X27" s="84"/>
      <c r="Y27" s="85"/>
      <c r="Z27" s="85"/>
      <c r="AA27" s="85"/>
      <c r="AB27" s="91">
        <v>1</v>
      </c>
      <c r="AC27" s="92">
        <f>M27</f>
        <v>58500</v>
      </c>
      <c r="AD27" s="152"/>
    </row>
    <row r="28" spans="1:30" ht="90.75" customHeight="1">
      <c r="A28" s="88" t="s">
        <v>215</v>
      </c>
      <c r="B28" s="89">
        <v>1</v>
      </c>
      <c r="C28" s="76" t="s">
        <v>48</v>
      </c>
      <c r="D28" s="84"/>
      <c r="E28" s="84"/>
      <c r="F28" s="84"/>
      <c r="G28" s="85"/>
      <c r="H28" s="85"/>
      <c r="I28" s="90"/>
      <c r="J28" s="86"/>
      <c r="K28" s="86"/>
      <c r="L28" s="86"/>
      <c r="M28" s="74"/>
      <c r="N28" s="74"/>
      <c r="O28" s="74"/>
      <c r="P28" s="84"/>
      <c r="Q28" s="84"/>
      <c r="R28" s="84"/>
      <c r="S28" s="74"/>
      <c r="T28" s="137"/>
      <c r="U28" s="74"/>
      <c r="V28" s="84"/>
      <c r="W28" s="84"/>
      <c r="X28" s="84"/>
      <c r="Y28" s="92">
        <v>107200</v>
      </c>
      <c r="Z28" s="85"/>
      <c r="AA28" s="85"/>
      <c r="AB28" s="91">
        <v>1</v>
      </c>
      <c r="AC28" s="92">
        <f>Y28</f>
        <v>107200</v>
      </c>
      <c r="AD28" s="152"/>
    </row>
    <row r="29" spans="1:30" ht="78" customHeight="1">
      <c r="A29" s="88" t="s">
        <v>189</v>
      </c>
      <c r="B29" s="89">
        <v>1</v>
      </c>
      <c r="C29" s="76" t="s">
        <v>48</v>
      </c>
      <c r="D29" s="84"/>
      <c r="E29" s="84"/>
      <c r="F29" s="84"/>
      <c r="G29" s="85"/>
      <c r="H29" s="92">
        <v>302400</v>
      </c>
      <c r="I29" s="90"/>
      <c r="J29" s="86"/>
      <c r="K29" s="86"/>
      <c r="L29" s="86"/>
      <c r="M29" s="74"/>
      <c r="N29" s="74"/>
      <c r="O29" s="74"/>
      <c r="P29" s="84"/>
      <c r="Q29" s="84"/>
      <c r="R29" s="84"/>
      <c r="S29" s="74"/>
      <c r="T29" s="74"/>
      <c r="U29" s="74"/>
      <c r="V29" s="84"/>
      <c r="W29" s="84"/>
      <c r="X29" s="84"/>
      <c r="Y29" s="85"/>
      <c r="Z29" s="85"/>
      <c r="AA29" s="85"/>
      <c r="AB29" s="91">
        <v>1</v>
      </c>
      <c r="AC29" s="92">
        <f>H29</f>
        <v>302400</v>
      </c>
      <c r="AD29" s="152"/>
    </row>
    <row r="30" spans="1:30" ht="70.5" customHeight="1">
      <c r="A30" s="88" t="s">
        <v>194</v>
      </c>
      <c r="B30" s="89">
        <v>1</v>
      </c>
      <c r="C30" s="76" t="s">
        <v>48</v>
      </c>
      <c r="D30" s="84"/>
      <c r="E30" s="84"/>
      <c r="F30" s="84"/>
      <c r="G30" s="85"/>
      <c r="H30" s="85"/>
      <c r="I30" s="90"/>
      <c r="J30" s="86"/>
      <c r="K30" s="86"/>
      <c r="L30" s="86"/>
      <c r="M30" s="74"/>
      <c r="N30" s="74"/>
      <c r="O30" s="74"/>
      <c r="P30" s="84"/>
      <c r="Q30" s="84"/>
      <c r="R30" s="84"/>
      <c r="S30" s="74"/>
      <c r="T30" s="74"/>
      <c r="U30" s="74"/>
      <c r="V30" s="84"/>
      <c r="W30" s="84"/>
      <c r="X30" s="84"/>
      <c r="Y30" s="92">
        <v>154700</v>
      </c>
      <c r="Z30" s="85"/>
      <c r="AA30" s="85"/>
      <c r="AB30" s="91">
        <v>1</v>
      </c>
      <c r="AC30" s="92">
        <f>Y30</f>
        <v>154700</v>
      </c>
      <c r="AD30" s="152"/>
    </row>
    <row r="31" spans="1:30" ht="139.5" customHeight="1">
      <c r="A31" s="88" t="s">
        <v>197</v>
      </c>
      <c r="B31" s="89">
        <v>1</v>
      </c>
      <c r="C31" s="76" t="s">
        <v>48</v>
      </c>
      <c r="D31" s="84"/>
      <c r="E31" s="84"/>
      <c r="F31" s="84"/>
      <c r="G31" s="85"/>
      <c r="H31" s="85"/>
      <c r="I31" s="90">
        <v>433100</v>
      </c>
      <c r="J31" s="86"/>
      <c r="K31" s="86"/>
      <c r="L31" s="86"/>
      <c r="M31" s="74"/>
      <c r="N31" s="74"/>
      <c r="O31" s="74"/>
      <c r="P31" s="84"/>
      <c r="Q31" s="84"/>
      <c r="R31" s="84"/>
      <c r="S31" s="74"/>
      <c r="T31" s="74"/>
      <c r="U31" s="74"/>
      <c r="V31" s="84"/>
      <c r="W31" s="84"/>
      <c r="X31" s="84"/>
      <c r="Y31" s="85"/>
      <c r="Z31" s="85"/>
      <c r="AA31" s="85"/>
      <c r="AB31" s="91">
        <v>1</v>
      </c>
      <c r="AC31" s="92">
        <f>I31</f>
        <v>433100</v>
      </c>
      <c r="AD31" s="152"/>
    </row>
    <row r="32" spans="1:30" ht="79.5" customHeight="1">
      <c r="A32" s="88" t="s">
        <v>206</v>
      </c>
      <c r="B32" s="89">
        <v>1</v>
      </c>
      <c r="C32" s="76" t="s">
        <v>48</v>
      </c>
      <c r="D32" s="84"/>
      <c r="E32" s="84"/>
      <c r="F32" s="84"/>
      <c r="G32" s="85"/>
      <c r="H32" s="85"/>
      <c r="I32" s="90"/>
      <c r="J32" s="86"/>
      <c r="K32" s="86"/>
      <c r="L32" s="86"/>
      <c r="M32" s="74"/>
      <c r="N32" s="74"/>
      <c r="O32" s="74"/>
      <c r="P32" s="84"/>
      <c r="Q32" s="84"/>
      <c r="R32" s="84"/>
      <c r="S32" s="74"/>
      <c r="T32" s="137">
        <v>293600</v>
      </c>
      <c r="U32" s="74"/>
      <c r="V32" s="84"/>
      <c r="W32" s="84"/>
      <c r="X32" s="84"/>
      <c r="Y32" s="85"/>
      <c r="Z32" s="85"/>
      <c r="AA32" s="85"/>
      <c r="AB32" s="91">
        <v>1</v>
      </c>
      <c r="AC32" s="92">
        <f>T32</f>
        <v>293600</v>
      </c>
      <c r="AD32" s="152"/>
    </row>
    <row r="33" spans="1:30" ht="90.75" customHeight="1">
      <c r="A33" s="88" t="s">
        <v>208</v>
      </c>
      <c r="B33" s="89">
        <v>1</v>
      </c>
      <c r="C33" s="76" t="s">
        <v>48</v>
      </c>
      <c r="D33" s="84"/>
      <c r="E33" s="84"/>
      <c r="F33" s="84"/>
      <c r="G33" s="85"/>
      <c r="H33" s="85"/>
      <c r="I33" s="90"/>
      <c r="J33" s="86"/>
      <c r="K33" s="86"/>
      <c r="L33" s="86"/>
      <c r="M33" s="74"/>
      <c r="N33" s="74"/>
      <c r="O33" s="74"/>
      <c r="P33" s="84"/>
      <c r="Q33" s="84"/>
      <c r="R33" s="84"/>
      <c r="S33" s="74"/>
      <c r="T33" s="137">
        <v>293600</v>
      </c>
      <c r="U33" s="74"/>
      <c r="V33" s="84"/>
      <c r="W33" s="84"/>
      <c r="X33" s="84"/>
      <c r="Y33" s="85"/>
      <c r="Z33" s="85"/>
      <c r="AA33" s="85"/>
      <c r="AB33" s="91">
        <v>1</v>
      </c>
      <c r="AC33" s="92">
        <f>T33</f>
        <v>293600</v>
      </c>
      <c r="AD33" s="152"/>
    </row>
    <row r="34" spans="1:30" ht="54.75" customHeight="1">
      <c r="A34" s="213" t="s">
        <v>209</v>
      </c>
      <c r="B34" s="260">
        <v>1</v>
      </c>
      <c r="C34" s="261" t="s">
        <v>48</v>
      </c>
      <c r="D34" s="209"/>
      <c r="E34" s="209"/>
      <c r="F34" s="209"/>
      <c r="G34" s="262"/>
      <c r="H34" s="262"/>
      <c r="I34" s="90"/>
      <c r="J34" s="209"/>
      <c r="K34" s="209"/>
      <c r="L34" s="209"/>
      <c r="M34" s="74"/>
      <c r="N34" s="74"/>
      <c r="O34" s="74"/>
      <c r="P34" s="209"/>
      <c r="Q34" s="209"/>
      <c r="R34" s="209"/>
      <c r="S34" s="257">
        <v>359600</v>
      </c>
      <c r="T34" s="74"/>
      <c r="U34" s="74"/>
      <c r="V34" s="209"/>
      <c r="W34" s="209"/>
      <c r="X34" s="209"/>
      <c r="Y34" s="262"/>
      <c r="Z34" s="262"/>
      <c r="AA34" s="262"/>
      <c r="AB34" s="257">
        <v>1</v>
      </c>
      <c r="AC34" s="257">
        <f>S34</f>
        <v>359600</v>
      </c>
      <c r="AD34" s="259"/>
    </row>
    <row r="35" spans="1:30" ht="136.5" customHeight="1">
      <c r="A35" s="213" t="s">
        <v>210</v>
      </c>
      <c r="B35" s="205">
        <v>1</v>
      </c>
      <c r="C35" s="206" t="s">
        <v>48</v>
      </c>
      <c r="D35" s="207"/>
      <c r="E35" s="207"/>
      <c r="F35" s="207"/>
      <c r="G35" s="208"/>
      <c r="H35" s="208"/>
      <c r="I35" s="210"/>
      <c r="J35" s="209"/>
      <c r="K35" s="209"/>
      <c r="L35" s="209"/>
      <c r="M35" s="74"/>
      <c r="N35" s="74"/>
      <c r="O35" s="74"/>
      <c r="P35" s="207"/>
      <c r="Q35" s="207"/>
      <c r="R35" s="207"/>
      <c r="S35" s="74"/>
      <c r="T35" s="74"/>
      <c r="U35" s="74"/>
      <c r="V35" s="207"/>
      <c r="W35" s="207"/>
      <c r="X35" s="207"/>
      <c r="Y35" s="208"/>
      <c r="Z35" s="208"/>
      <c r="AA35" s="91">
        <v>372100</v>
      </c>
      <c r="AB35" s="91">
        <v>1</v>
      </c>
      <c r="AC35" s="91">
        <f>AA35</f>
        <v>372100</v>
      </c>
      <c r="AD35" s="152"/>
    </row>
    <row r="36" spans="1:30" ht="57.75" customHeight="1">
      <c r="A36" s="214" t="s">
        <v>211</v>
      </c>
      <c r="B36" s="205">
        <v>1</v>
      </c>
      <c r="C36" s="206" t="s">
        <v>48</v>
      </c>
      <c r="D36" s="207"/>
      <c r="E36" s="207"/>
      <c r="F36" s="207"/>
      <c r="G36" s="208"/>
      <c r="H36" s="208"/>
      <c r="I36" s="74"/>
      <c r="J36" s="209"/>
      <c r="K36" s="209"/>
      <c r="L36" s="209"/>
      <c r="M36" s="74"/>
      <c r="N36" s="211"/>
      <c r="O36" s="74"/>
      <c r="P36" s="207"/>
      <c r="Q36" s="207"/>
      <c r="R36" s="207"/>
      <c r="S36" s="74"/>
      <c r="T36" s="74"/>
      <c r="U36" s="74"/>
      <c r="V36" s="207"/>
      <c r="W36" s="207"/>
      <c r="X36" s="207"/>
      <c r="Y36" s="91">
        <v>415500</v>
      </c>
      <c r="Z36" s="91"/>
      <c r="AA36" s="91"/>
      <c r="AB36" s="91">
        <v>1</v>
      </c>
      <c r="AC36" s="212">
        <f>Y36</f>
        <v>415500</v>
      </c>
      <c r="AD36" s="152"/>
    </row>
    <row r="37" spans="1:30" ht="99" customHeight="1">
      <c r="A37" s="213" t="s">
        <v>216</v>
      </c>
      <c r="B37" s="205">
        <v>1</v>
      </c>
      <c r="C37" s="206" t="s">
        <v>48</v>
      </c>
      <c r="D37" s="207"/>
      <c r="E37" s="207"/>
      <c r="F37" s="207"/>
      <c r="G37" s="208"/>
      <c r="H37" s="208"/>
      <c r="I37" s="90"/>
      <c r="J37" s="209"/>
      <c r="K37" s="209"/>
      <c r="L37" s="209"/>
      <c r="M37" s="74"/>
      <c r="N37" s="74"/>
      <c r="O37" s="74"/>
      <c r="P37" s="207"/>
      <c r="Q37" s="207"/>
      <c r="R37" s="207"/>
      <c r="S37" s="74"/>
      <c r="T37" s="74"/>
      <c r="U37" s="74"/>
      <c r="V37" s="207"/>
      <c r="W37" s="207"/>
      <c r="X37" s="207"/>
      <c r="Y37" s="208"/>
      <c r="Z37" s="208"/>
      <c r="AA37" s="91">
        <v>312700</v>
      </c>
      <c r="AB37" s="91">
        <v>1</v>
      </c>
      <c r="AC37" s="91">
        <f>AA37</f>
        <v>312700</v>
      </c>
      <c r="AD37" s="87"/>
    </row>
    <row r="38" spans="1:30" ht="24">
      <c r="A38" s="88"/>
      <c r="B38" s="82"/>
      <c r="C38" s="83"/>
      <c r="D38" s="93"/>
      <c r="E38" s="93"/>
      <c r="F38" s="93"/>
      <c r="G38" s="93"/>
      <c r="H38" s="93"/>
      <c r="I38" s="94"/>
      <c r="J38" s="95"/>
      <c r="K38" s="95"/>
      <c r="L38" s="95"/>
      <c r="M38" s="94"/>
      <c r="N38" s="94"/>
      <c r="O38" s="94"/>
      <c r="P38" s="93"/>
      <c r="Q38" s="93"/>
      <c r="R38" s="93"/>
      <c r="S38" s="94"/>
      <c r="T38" s="94"/>
      <c r="U38" s="94"/>
      <c r="V38" s="93"/>
      <c r="W38" s="93"/>
      <c r="X38" s="93"/>
      <c r="Y38" s="93"/>
      <c r="Z38" s="93"/>
      <c r="AA38" s="93"/>
      <c r="AB38" s="93"/>
      <c r="AC38" s="93"/>
      <c r="AD38" s="87"/>
    </row>
    <row r="39" spans="1:30" ht="21">
      <c r="A39" s="96" t="s">
        <v>79</v>
      </c>
      <c r="B39" s="97"/>
      <c r="C39" s="97"/>
      <c r="D39" s="95"/>
      <c r="E39" s="95"/>
      <c r="F39" s="95"/>
      <c r="G39" s="95">
        <f>SUM(G14:G37)</f>
        <v>426400</v>
      </c>
      <c r="H39" s="95">
        <f>SUM(H14:H37)</f>
        <v>530600</v>
      </c>
      <c r="I39" s="95">
        <f>SUM(I14:I37)</f>
        <v>1893000</v>
      </c>
      <c r="J39" s="95"/>
      <c r="K39" s="95"/>
      <c r="L39" s="95"/>
      <c r="M39" s="95">
        <f>SUM(M14:M37)</f>
        <v>58500</v>
      </c>
      <c r="N39" s="95">
        <f>SUM(N14:N37)</f>
        <v>0</v>
      </c>
      <c r="O39" s="95">
        <f>SUM(O14:O37)</f>
        <v>629600</v>
      </c>
      <c r="P39" s="95"/>
      <c r="Q39" s="95"/>
      <c r="R39" s="95"/>
      <c r="S39" s="95">
        <f>SUM(S14:S37)</f>
        <v>359600</v>
      </c>
      <c r="T39" s="95">
        <f>SUM(T14:T37)</f>
        <v>1618600</v>
      </c>
      <c r="U39" s="95">
        <f>SUM(U14:U37)</f>
        <v>164000</v>
      </c>
      <c r="V39" s="95"/>
      <c r="W39" s="95"/>
      <c r="X39" s="95"/>
      <c r="Y39" s="95">
        <f>SUM(Y14:Y37)</f>
        <v>677400</v>
      </c>
      <c r="Z39" s="95">
        <f>SUM(Z14:Z37)</f>
        <v>247000</v>
      </c>
      <c r="AA39" s="95">
        <f>SUM(AA14:AA37)</f>
        <v>684800</v>
      </c>
      <c r="AB39" s="95">
        <f>SUM(AB14:AB37)</f>
        <v>24</v>
      </c>
      <c r="AC39" s="95">
        <f>SUM(AC14:AC37)</f>
        <v>7289500</v>
      </c>
      <c r="AD39" s="98"/>
    </row>
    <row r="40" spans="1:30" ht="21.75">
      <c r="A40" s="61"/>
      <c r="B40" s="62"/>
      <c r="C40" s="62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spans="1:30" ht="21.75">
      <c r="A41" s="61"/>
      <c r="B41" s="62" t="s">
        <v>80</v>
      </c>
      <c r="C41" s="62"/>
      <c r="D41" s="61"/>
      <c r="E41" s="61" t="s">
        <v>238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 spans="1:30" ht="21.75">
      <c r="A42" s="61"/>
      <c r="B42" s="62" t="s">
        <v>81</v>
      </c>
      <c r="C42" s="62"/>
      <c r="D42" s="61"/>
      <c r="E42" s="61" t="s">
        <v>239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spans="1:30" ht="21.75">
      <c r="A43" s="61"/>
      <c r="B43" s="62" t="s">
        <v>82</v>
      </c>
      <c r="C43" s="62"/>
      <c r="D43" s="61"/>
      <c r="E43" s="61" t="s">
        <v>181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spans="1:30" ht="21.75">
      <c r="A44" s="61"/>
      <c r="B44" s="62" t="s">
        <v>83</v>
      </c>
      <c r="C44" s="62"/>
      <c r="D44" s="61"/>
      <c r="E44" s="315" t="s">
        <v>240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spans="1:30" ht="21.75">
      <c r="A45" s="61"/>
      <c r="B45" s="62"/>
      <c r="C45" s="62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spans="1:30" ht="21.75">
      <c r="A46" s="61"/>
      <c r="B46" s="62"/>
      <c r="C46" s="62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 spans="1:30" ht="21.75">
      <c r="A47" s="61"/>
      <c r="B47" s="62"/>
      <c r="C47" s="62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</sheetData>
  <mergeCells count="23">
    <mergeCell ref="V7:X7"/>
    <mergeCell ref="Y7:AA7"/>
    <mergeCell ref="J6:O6"/>
    <mergeCell ref="P6:U6"/>
    <mergeCell ref="V6:AA6"/>
    <mergeCell ref="M7:O7"/>
    <mergeCell ref="P7:R7"/>
    <mergeCell ref="A1:AD1"/>
    <mergeCell ref="A2:AD2"/>
    <mergeCell ref="A3:AD3"/>
    <mergeCell ref="A5:A6"/>
    <mergeCell ref="B5:B6"/>
    <mergeCell ref="C5:C8"/>
    <mergeCell ref="D5:AA5"/>
    <mergeCell ref="AB5:AC6"/>
    <mergeCell ref="AD5:AD8"/>
    <mergeCell ref="D6:I6"/>
    <mergeCell ref="A7:A8"/>
    <mergeCell ref="B7:B8"/>
    <mergeCell ref="D7:F7"/>
    <mergeCell ref="G7:I7"/>
    <mergeCell ref="J7:L7"/>
    <mergeCell ref="S7:U7"/>
  </mergeCells>
  <hyperlinks>
    <hyperlink ref="E44" r:id="rId1" xr:uid="{84FD02B2-C14A-412C-AABF-7E8520ED3977}"/>
  </hyperlinks>
  <pageMargins left="0.31496062992125984" right="0.31496062992125984" top="0.74803149606299213" bottom="0.74803149606299213" header="0.31496062992125984" footer="0.31496062992125984"/>
  <pageSetup paperSize="9" scale="43" orientation="landscape" r:id="rId2"/>
  <headerFooter>
    <oddHeader>&amp;R&amp;P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แบบสรุป</vt:lpstr>
      <vt:lpstr>งบเจรจา 62</vt:lpstr>
      <vt:lpstr>แผนงาน-เงิน</vt:lpstr>
      <vt:lpstr>'งบเจรจา 62'!Print_Titles</vt:lpstr>
      <vt:lpstr>'แผนงาน-เงิน'!Print_Titles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Policy Division</dc:creator>
  <cp:lastModifiedBy>dell</cp:lastModifiedBy>
  <cp:lastPrinted>2018-04-27T04:56:35Z</cp:lastPrinted>
  <dcterms:created xsi:type="dcterms:W3CDTF">2000-06-13T07:49:47Z</dcterms:created>
  <dcterms:modified xsi:type="dcterms:W3CDTF">2018-04-27T07:38:12Z</dcterms:modified>
</cp:coreProperties>
</file>