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 สบย\งานแอน\งานกลุ่มนโยบายและแผน\การจัดทำคำของบประมาณปี 61\ตัดงบเจรจา\"/>
    </mc:Choice>
  </mc:AlternateContent>
  <bookViews>
    <workbookView xWindow="0" yWindow="0" windowWidth="24000" windowHeight="9780" firstSheet="1" activeTab="2"/>
  </bookViews>
  <sheets>
    <sheet name="XXXXXX" sheetId="1" state="veryHidden" r:id="rId1"/>
    <sheet name="แบบสรุป" sheetId="89" r:id="rId2"/>
    <sheet name="งบเจรจา 61" sheetId="88" r:id="rId3"/>
    <sheet name="แผนงาน-เงิน" sheetId="90" r:id="rId4"/>
  </sheets>
  <externalReferences>
    <externalReference r:id="rId5"/>
    <externalReference r:id="rId6"/>
  </externalReferences>
  <definedNames>
    <definedName name="___ddd1" localSheetId="3">#REF!</definedName>
    <definedName name="___ddd1">#REF!</definedName>
    <definedName name="___ddd10" localSheetId="3">#REF!</definedName>
    <definedName name="___ddd10">#REF!</definedName>
    <definedName name="___ddd11" localSheetId="3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AAA" localSheetId="1">[1]seminar!#REF!</definedName>
    <definedName name="AAA" localSheetId="3">[1]seminar!#REF!</definedName>
    <definedName name="AAA">[2]seminar!#REF!</definedName>
    <definedName name="dep" localSheetId="3">#REF!</definedName>
    <definedName name="dep">#REF!</definedName>
    <definedName name="drop1" localSheetId="1">[1]seminar!#REF!</definedName>
    <definedName name="drop1" localSheetId="3">[1]seminar!#REF!</definedName>
    <definedName name="drop1">[2]seminar!#REF!</definedName>
    <definedName name="_xlnm.Print_Titles" localSheetId="3">'แผนงาน-เงิน'!$5:$8</definedName>
    <definedName name="view" localSheetId="1">[1]seminar!#REF!</definedName>
    <definedName name="view" localSheetId="3">[1]seminar!#REF!</definedName>
    <definedName name="view">[2]seminar!#REF!</definedName>
    <definedName name="งบเจรจา56" localSheetId="3">#REF!</definedName>
    <definedName name="งบเจรจา56">#REF!</definedName>
    <definedName name="ประเภท_ง" localSheetId="3">#REF!</definedName>
    <definedName name="ประเภท_ง">#REF!</definedName>
  </definedNames>
  <calcPr calcId="152511"/>
</workbook>
</file>

<file path=xl/calcChain.xml><?xml version="1.0" encoding="utf-8"?>
<calcChain xmlns="http://schemas.openxmlformats.org/spreadsheetml/2006/main">
  <c r="L14" i="89" l="1"/>
  <c r="AC24" i="90" l="1"/>
  <c r="G33" i="90"/>
  <c r="AC28" i="90"/>
  <c r="AC27" i="90"/>
  <c r="AC29" i="90"/>
  <c r="AC30" i="90"/>
  <c r="AC31" i="90"/>
  <c r="J154" i="88"/>
  <c r="J175" i="88"/>
  <c r="J145" i="88"/>
  <c r="J136" i="88"/>
  <c r="J132" i="88"/>
  <c r="K10" i="89"/>
  <c r="J10" i="89"/>
  <c r="AC23" i="90" l="1"/>
  <c r="AC22" i="90"/>
  <c r="AC21" i="90"/>
  <c r="AC20" i="90"/>
  <c r="AC19" i="90"/>
  <c r="AC18" i="90"/>
  <c r="AC17" i="90"/>
  <c r="AC16" i="90"/>
  <c r="AC15" i="90"/>
  <c r="AC14" i="90"/>
  <c r="K7" i="89"/>
  <c r="J7" i="89"/>
  <c r="AC26" i="90" l="1"/>
  <c r="AC25" i="90" l="1"/>
  <c r="AC33" i="90"/>
  <c r="AB33" i="90" l="1"/>
  <c r="AA33" i="90"/>
  <c r="Z33" i="90"/>
  <c r="Y33" i="90"/>
  <c r="U33" i="90"/>
  <c r="T33" i="90"/>
  <c r="S33" i="90"/>
  <c r="O33" i="90"/>
  <c r="N33" i="90"/>
  <c r="M33" i="90"/>
  <c r="I33" i="90"/>
  <c r="H33" i="90"/>
  <c r="I14" i="89" l="1"/>
  <c r="H14" i="89"/>
  <c r="G14" i="89"/>
  <c r="F14" i="89"/>
  <c r="E14" i="89"/>
  <c r="C14" i="89"/>
  <c r="B14" i="89"/>
  <c r="K9" i="89"/>
  <c r="K14" i="89" s="1"/>
  <c r="J9" i="89"/>
  <c r="J14" i="89" s="1"/>
  <c r="K8" i="89"/>
  <c r="J8" i="89"/>
  <c r="J166" i="88" l="1"/>
  <c r="J164" i="88"/>
  <c r="J163" i="88"/>
  <c r="J162" i="88"/>
  <c r="J161" i="88"/>
  <c r="J103" i="88"/>
  <c r="J100" i="88"/>
  <c r="J98" i="88"/>
  <c r="J96" i="88"/>
  <c r="J91" i="88"/>
  <c r="J90" i="88"/>
  <c r="J88" i="88"/>
  <c r="J82" i="88"/>
  <c r="J80" i="88"/>
  <c r="J78" i="88"/>
  <c r="J73" i="88"/>
  <c r="J72" i="88"/>
  <c r="J70" i="88"/>
  <c r="J64" i="88"/>
  <c r="J63" i="88"/>
  <c r="J61" i="88"/>
  <c r="J55" i="88"/>
  <c r="J53" i="88"/>
  <c r="J51" i="88"/>
  <c r="J46" i="88"/>
  <c r="J45" i="88"/>
  <c r="J43" i="88"/>
  <c r="J37" i="88"/>
  <c r="J36" i="88"/>
  <c r="J34" i="88"/>
  <c r="J28" i="88"/>
  <c r="J27" i="88"/>
  <c r="J25" i="88"/>
  <c r="J19" i="88"/>
  <c r="J18" i="88"/>
  <c r="J17" i="88"/>
  <c r="J16" i="88"/>
  <c r="J15" i="88"/>
  <c r="J68" i="88" l="1"/>
  <c r="J95" i="88"/>
  <c r="J86" i="88"/>
  <c r="J77" i="88"/>
  <c r="J59" i="88"/>
  <c r="J50" i="88"/>
  <c r="J41" i="88"/>
  <c r="J14" i="88"/>
  <c r="J23" i="88"/>
  <c r="J32" i="88"/>
  <c r="J172" i="88"/>
  <c r="J171" i="88"/>
  <c r="J169" i="88"/>
  <c r="J167" i="88" s="1"/>
  <c r="J160" i="88" l="1"/>
  <c r="J159" i="88"/>
  <c r="J158" i="88" l="1"/>
  <c r="J157" i="88"/>
  <c r="J153" i="88"/>
  <c r="J151" i="88"/>
  <c r="J144" i="88"/>
  <c r="J142" i="88"/>
  <c r="J134" i="88"/>
  <c r="J131" i="88" s="1"/>
  <c r="J149" i="88" l="1"/>
  <c r="J140" i="88"/>
  <c r="J128" i="88"/>
  <c r="J127" i="88"/>
  <c r="J126" i="88"/>
  <c r="J125" i="88"/>
  <c r="J124" i="88"/>
  <c r="J123" i="88"/>
  <c r="J122" i="88" l="1"/>
  <c r="J121" i="88"/>
  <c r="J119" i="88"/>
  <c r="J118" i="88"/>
  <c r="J116" i="88"/>
  <c r="J114" i="88"/>
  <c r="J113" i="88" l="1"/>
  <c r="J110" i="88"/>
  <c r="J109" i="88"/>
  <c r="J107" i="88"/>
  <c r="J105" i="88"/>
  <c r="J104" i="88" l="1"/>
  <c r="J9" i="88" s="1"/>
</calcChain>
</file>

<file path=xl/sharedStrings.xml><?xml version="1.0" encoding="utf-8"?>
<sst xmlns="http://schemas.openxmlformats.org/spreadsheetml/2006/main" count="478" uniqueCount="201">
  <si>
    <t>รวมทั้งสิ้น</t>
  </si>
  <si>
    <t>รวมเงิน</t>
  </si>
  <si>
    <t>วัน</t>
  </si>
  <si>
    <t>คน</t>
  </si>
  <si>
    <t>อัตราที่ตั้ง</t>
  </si>
  <si>
    <t>ครั้ง/รุ่น</t>
  </si>
  <si>
    <t xml:space="preserve">    - ค่าเบี้ยเลี้ยง (ระดับ 9 ขึ้นไป)</t>
  </si>
  <si>
    <t xml:space="preserve">    - ค่าเบี้ยเลี้ยง (ระดับ 8 ลงมา)</t>
  </si>
  <si>
    <t xml:space="preserve">    - ค่าที่พัก (ระดับ 9 ขึ้นไป)</t>
  </si>
  <si>
    <t xml:space="preserve">    - ค่าที่พัก (ระดับ 8 ลงมา)</t>
  </si>
  <si>
    <t xml:space="preserve">    - ค่าพาหนะ (ค่าเครื่องบิน+ค่าธรรมเนียม+ค่าแท็กซี่)</t>
  </si>
  <si>
    <t xml:space="preserve">    - ค่าเครื่องแต่งกาย (ระดับ 6 ขึ้นไป)</t>
  </si>
  <si>
    <t xml:space="preserve">    - ค่าเครื่องแต่งกาย (ระดับ 5 ลงมา)</t>
  </si>
  <si>
    <t xml:space="preserve">    - อื่น ๆ ...</t>
  </si>
  <si>
    <t>จ่ายจริง</t>
  </si>
  <si>
    <t>จัดสรร</t>
  </si>
  <si>
    <t>เบิกจ่าย</t>
  </si>
  <si>
    <t xml:space="preserve"> หน่วย : บาท</t>
  </si>
  <si>
    <t>งบรายจ่ายอื่น</t>
  </si>
  <si>
    <t>งบประมาณปี 2559</t>
  </si>
  <si>
    <t>ค่าใช้จ่ายในการเจรจาธุรกิจและประชุมนานาชาติ</t>
  </si>
  <si>
    <t>ค่าใช้จ่ายในการเดินทางไปราชการต่างประเทศชั่วคราวและค่าใช้จ่ายในการเจรจาและประชุมนานาชาติ ปีงบประมาณ พ.ศ. 2561</t>
  </si>
  <si>
    <t>งบประมาณปี 2560</t>
  </si>
  <si>
    <t>รายละเอียดเสนอตั้งงบประมาณปี 2561</t>
  </si>
  <si>
    <t>ประเภทการประชุม
(ระบุ)</t>
  </si>
  <si>
    <t xml:space="preserve">พันธกรณีข้อตกลง
</t>
  </si>
  <si>
    <t>ประเทศ / กลุ่มประเทศ
(ระบุ)</t>
  </si>
  <si>
    <r>
      <t xml:space="preserve">(ใส่เครื่องหมาย </t>
    </r>
    <r>
      <rPr>
        <b/>
        <sz val="12"/>
        <rFont val="Symbol"/>
        <family val="1"/>
        <charset val="2"/>
      </rPr>
      <t>Ö</t>
    </r>
    <r>
      <rPr>
        <b/>
        <sz val="12"/>
        <rFont val="TH SarabunPSK"/>
        <family val="2"/>
      </rPr>
      <t>)</t>
    </r>
  </si>
  <si>
    <t>มี</t>
  </si>
  <si>
    <t>ไม่มี</t>
  </si>
  <si>
    <t>ประเทศ</t>
  </si>
  <si>
    <r>
      <t xml:space="preserve">กลุ่มประเทศ
</t>
    </r>
    <r>
      <rPr>
        <b/>
        <sz val="11"/>
        <rFont val="TH SarabunPSK"/>
        <family val="2"/>
      </rPr>
      <t>(ก/ข/ค/ง/จ)</t>
    </r>
  </si>
  <si>
    <t>1. ประเภทการประชุม ให้ระบุประเภทการประชุม เช่น ประชุมสัมมนา / เจรจาธุรกิจ / ปรึกษาหารือ / ดูงาน / ตรวจบัญชี เป็นต้น</t>
  </si>
  <si>
    <r>
      <t xml:space="preserve">2. พันธกรณีข้อตกลง ให้ระบุว่าเป็นกรณีที่มีพันธกรณีข้อตกลงกับองค์กรระหว่างประเทศ หรือกรณีที่ไม่มีพันธกรณีข้อตกลง โดยใส่เครื่องหมาย </t>
    </r>
    <r>
      <rPr>
        <sz val="12"/>
        <rFont val="Symbol"/>
        <family val="1"/>
        <charset val="2"/>
      </rPr>
      <t xml:space="preserve">Ö </t>
    </r>
    <r>
      <rPr>
        <sz val="12"/>
        <rFont val="TH SarabunPSK"/>
        <family val="2"/>
      </rPr>
      <t>ในช่องมี หรือ ไม่มี</t>
    </r>
  </si>
  <si>
    <t>3. ประเทศ / กลุ่มประเทศ ให้ระบุชื่อประเทศ และกลุ่มประเทศว่าเป็นประเภท ก  ประเภท ข  ประเภท ค  ประเภท ง  หรือประเภท จ  ตามระเบียบกระทรวงการคลังว่าด้วยการเบิกค่าใช้จ่ายในการเดินทางไปราชการ พ.ศ. 2550 และ (ฉบับที่ 2) พ.ศ. 2554</t>
  </si>
  <si>
    <t>ยุทธศาสตร์/แผนงาน/ผลผลิต/
กิจกรรม/งบรายจ่าย/โครงการ/
หลักสูตร/รายการ</t>
  </si>
  <si>
    <t>คำชี้แจง (เหตุผลความจำเป็นและผลประโยชน์ที่จะได้รับ)</t>
  </si>
  <si>
    <t>กระทรวง อุตสาหกรรม</t>
  </si>
  <si>
    <t>ส่วนราชการ กรมโรงงานอุตสาหกรรม</t>
  </si>
  <si>
    <t>สปภ</t>
  </si>
  <si>
    <t>ü</t>
  </si>
  <si>
    <t>ก</t>
  </si>
  <si>
    <t>สกอ.</t>
  </si>
  <si>
    <t>ญี่ปุ่น</t>
  </si>
  <si>
    <t>ง</t>
  </si>
  <si>
    <t>1) ค่าโทรศัพท์และอินเตอร์เน็ต 3 วัน 1,500 บาท 2) ค่าแท็กซี่ไป-กลับ ที่พัก-สนามบิน (ต่างประเทศ) 3,000 บาท 3) ค่าแท็กซี่ไป-กลับ ที่พัก-สถานที่ประชุม (ต่างประเทศ) 3 วัน 3,500 บาท 4) ค่าเครื่องบินไป-กลับ 35,000 บาท</t>
  </si>
  <si>
    <t xml:space="preserve">1) ค่าแท็กซี่ไป-กลับ ที่พัก-สนามบิน (ภายในประเทศ) 1,000 บาท 2) ค่าทำหนังสือเดินทาง 1,000 บาท  3) ค่าโทรศัพท์และอินเตอร์เน็ต 3 วัน 1,500 บาท </t>
  </si>
  <si>
    <t>ประชุม  สัมมนา</t>
  </si>
  <si>
    <t>ประชุม สัมมนา</t>
  </si>
  <si>
    <t>สมาพันธรัฐสวิส</t>
  </si>
  <si>
    <t>ประเทศสหรัฐอเมริกา</t>
  </si>
  <si>
    <t>จ</t>
  </si>
  <si>
    <t>ประเทศแคนาดา</t>
  </si>
  <si>
    <t xml:space="preserve">    - อื่น ๆ ....(ค่าแท็กซี่-ในประเทศ + ค่าโทรศัพท์)</t>
  </si>
  <si>
    <t xml:space="preserve">สมาพันธรัฐสวิส </t>
  </si>
  <si>
    <t xml:space="preserve">    - อื่น ๆ ...(ค่าแท็กซี่-ในประเทศ + ค่าโทรศัพท์)</t>
  </si>
  <si>
    <t>อัตราค่าโดยสารเครื่องบินจากบริษัท การบินไทย (มหาชน) จำกัด</t>
  </si>
  <si>
    <t>สหพันธ์สาธารณรัฐเยอรมนี</t>
  </si>
  <si>
    <t>สสย</t>
  </si>
  <si>
    <t>มาเลเซีย</t>
  </si>
  <si>
    <t>1. การประชุม22rd session of Conference of the State Parties ของอนุสัญญาห้ามอาวุธเคมี 4-8 ธ.ค. 60 ราชอาณาจักรเนเธอร์แลนด์</t>
  </si>
  <si>
    <t>เนเธอร์แลนด์</t>
  </si>
  <si>
    <t>กลุ่มเป้าหมาย รัฐภาคี CWC</t>
  </si>
  <si>
    <r>
      <t>วัตถุประสงค์</t>
    </r>
    <r>
      <rPr>
        <sz val="12"/>
        <rFont val="TH SarabunPSK"/>
        <family val="2"/>
      </rPr>
      <t xml:space="preserve"> 1.เพื่อเข้าประชุมในฐานะรัฐภาคี  2.ติดตาม ตรวจสอบการดำเนินการของOPCW  3.หารือแลกเปลี่ยนประสบการณ์ของ SPs   </t>
    </r>
  </si>
  <si>
    <r>
      <t>กลุ่มเป้าหมาย</t>
    </r>
    <r>
      <rPr>
        <sz val="12"/>
        <rFont val="TH SarabunPSK"/>
        <family val="2"/>
      </rPr>
      <t xml:space="preserve"> รัฐภาคี CWC</t>
    </r>
  </si>
  <si>
    <r>
      <t>ผลประโยชน์ที่จะได้รั</t>
    </r>
    <r>
      <rPr>
        <sz val="12"/>
        <rFont val="TH SarabunPSK"/>
        <family val="2"/>
      </rPr>
      <t>บ สามารถดำเนินการตาม CWC ได้อย่างถูกต้องเพื่อปกป้องผลประโยชน์/ผลกระทบที่อาจเกิดต่ออุตสาหกรรมเคมีของไทย</t>
    </r>
  </si>
  <si>
    <t xml:space="preserve">2. การประชุมประจำปีหน่วยงานระดับชาติรัฐภาคีอนุสัญญาห้ามอาวุธเคมี
29 พฤศจิกายน-1 ธันวาคม 2560 ราชอาณาจักรเนเธอร์แลนด์ </t>
  </si>
  <si>
    <r>
      <t>วัตถุประสงค์</t>
    </r>
    <r>
      <rPr>
        <sz val="12"/>
        <rFont val="TH SarabunPSK"/>
        <family val="2"/>
      </rPr>
      <t xml:space="preserve"> 1. เพื่อเข้าประชุม    
ในฐานะรัฐภาคี 2. ติดตาม ตรวจสอบการดำเนินการของ OPCW 3. หารือ แลกเปลี่ยนประสบการณ์ระหว่างNA  4.เพื่อดำเนินการ CWC ให้ถูกต้องเหมาะสมและสอดคล้องกัน</t>
    </r>
  </si>
  <si>
    <r>
      <t>ผลประโยชน์ที่จะได้รับ</t>
    </r>
    <r>
      <rPr>
        <sz val="12"/>
        <rFont val="TH SarabunPSK"/>
        <family val="2"/>
      </rPr>
      <t xml:space="preserve"> สามารถดำเนินการตาม CWC ได้อย่างถูกต้องเพื่อปกป้องผลประโยชน์/ผลกระทบที่อาจเกิดต่ออุตสาหกรรมเคมีของไทย</t>
    </r>
  </si>
  <si>
    <t xml:space="preserve">3. การประชุมสมัยพิเศษของอนุสัญญาห้ามอาวุธเคมี 
8-10 พฤษภาคม 2561 ราชอาณาจักรเนเธอร์แลนด์ </t>
  </si>
  <si>
    <t xml:space="preserve">4. การประชุมระดับภูมิภาคหน่วยงานระดับชาติ         รัฐภาคีอนุสัญญาห้ามอาวุธเคมี 17-19 กรกฎาคม61 สหรัฐอาหรับอิมิเรตส์ </t>
  </si>
  <si>
    <t xml:space="preserve">สหรัฐอาหรับ  อิมิเรตส์ </t>
  </si>
  <si>
    <r>
      <t>วัตถุประสงค์</t>
    </r>
    <r>
      <rPr>
        <sz val="12"/>
        <rFont val="TH SarabunPSK"/>
        <family val="2"/>
      </rPr>
      <t xml:space="preserve">  - เพื่อเข้าประชุม    
ในฐานะรัฐภาคี  - ติดตาม ตรวจสอบการดำเนินการของ OPCW  - หารือ
แลกเปลี่ยนประสบการณ์ระหว่างNA - เพื่อดำเนินการ CWC ให้ถูกต้องเหมาะสมและสอดคล้องกัน </t>
    </r>
  </si>
  <si>
    <t xml:space="preserve">5. การประชุมAsia-Pacific Economic Cooperation (Chemical Dialogue sector) (APEC-CD)  วันที่ 8-10 สิงหาคม 2561 ประเทศสาธารณรัฐรัสเซีย </t>
  </si>
  <si>
    <t>รัสเซีย</t>
  </si>
  <si>
    <r>
      <t>วัตถุประสงค์</t>
    </r>
    <r>
      <rPr>
        <sz val="12"/>
        <rFont val="TH SarabunPSK"/>
        <family val="2"/>
      </rPr>
      <t xml:space="preserve"> - เพื่อร่วมมือกันพัฒนา ปรับปรุงและบังคับใช้กฎระเบียบด้านสารเคมี การแลกเปลี่ยนข้อมูลเกี่ยวกับการดำเนินการตามข้อตกลงระหว่างประเทศ และความร่วมมือในระดับภูมิภาคในการจัดการสารเคมี     </t>
    </r>
  </si>
  <si>
    <r>
      <t>กลุ่มเป้าหมาย</t>
    </r>
    <r>
      <rPr>
        <sz val="12"/>
        <rFont val="TH SarabunPSK"/>
        <family val="2"/>
      </rPr>
      <t xml:space="preserve"> หน่วยงานภาครัฐและเอกชนจากประเทศสมาชิกกลุ่มความร่วมมือทางเศรษฐกิจเอเชีย-แปซิฟิก</t>
    </r>
  </si>
  <si>
    <r>
      <t>ผลประโยชน์ที่จะได้รับ</t>
    </r>
    <r>
      <rPr>
        <sz val="12"/>
        <rFont val="TH SarabunPSK"/>
        <family val="2"/>
      </rPr>
      <t xml:space="preserve"> มีการแลกเปลี่ยนข้อมูลข่าวสารการบริหารจัดการสารเคมีหรือกฎระเบียบข้อบังคับใหม่ๆเพื่อลดอุปสรรคในการค้าสารเคมี ระหว่างประเทศ</t>
    </r>
  </si>
  <si>
    <t>สวิตเซอร์แลนด์</t>
  </si>
  <si>
    <r>
      <t xml:space="preserve">วัตถุประสงค์ </t>
    </r>
    <r>
      <rPr>
        <sz val="12"/>
        <rFont val="TH SarabunPSK"/>
        <family val="2"/>
      </rPr>
      <t xml:space="preserve">-เพื่อเข้าประชุมเตรียมการให้สัตตยาบัน 
และเตรียมความพร้อมในการปฏิบัติให้เป็นไปตามพันธกรณีของ Minamata Convention on Mercury    </t>
    </r>
  </si>
  <si>
    <r>
      <t>ผลประโยชน์ที่จะได้รับ</t>
    </r>
    <r>
      <rPr>
        <sz val="12"/>
        <rFont val="TH SarabunPSK"/>
        <family val="2"/>
      </rPr>
      <t xml:space="preserve"> </t>
    </r>
    <r>
      <rPr>
        <sz val="10"/>
        <rFont val="TH SarabunPSK"/>
        <family val="2"/>
      </rPr>
      <t xml:space="preserve">1. สามารถดำเนินการให้สัตตยาบันได้ตามกำหนด 2.มีการแลกเปลี่ยนข้อมูลข่าวสารเกี่ยวกับการดำเนินการตาม Minamata Convention on Mercuryและความร่วมมือในระดับภูมิภาคในการจัดการสารปรอท ได้อย่างถูกต้องเหมาะสม </t>
    </r>
  </si>
  <si>
    <r>
      <t>กลุ่มเป้าหมาย</t>
    </r>
    <r>
      <rPr>
        <sz val="12"/>
        <rFont val="TH SarabunPSK"/>
        <family val="2"/>
      </rPr>
      <t>หน่วยงานผู้รับผิดชอบ</t>
    </r>
  </si>
  <si>
    <t>6. การประชุม  SAICM Regional Meeting for Asia and the Pacific วันที่ 11-15 ธันวาคม 2560   ประเทศสวิตเซอร์แลนด์</t>
  </si>
  <si>
    <t xml:space="preserve">ฟิลิปปินส์ </t>
  </si>
  <si>
    <r>
      <t>วัตถุประสงค์</t>
    </r>
    <r>
      <rPr>
        <sz val="12"/>
        <rFont val="TH SarabunPSK"/>
        <family val="2"/>
      </rPr>
      <t xml:space="preserve">  -ประชุมในฐานะประเทศสมาชิกเพื่อการบริหารจัดการสารเคมี ตามกรอบนโยบายการจัดการสารเคมีระหว่างประเทศในภูมิภาคอาเซียน-ญี่ปุ่น     </t>
    </r>
  </si>
  <si>
    <r>
      <t>ผลประโยชน์ที่จะได้รับ</t>
    </r>
    <r>
      <rPr>
        <sz val="12"/>
        <rFont val="TH SarabunPSK"/>
        <family val="2"/>
      </rPr>
      <t xml:space="preserve"> มีการแลกเปลี่ยนข้อมูลข่าวสารการบริหารจัดการสารเคมีหรือกฎระเบียบข้อบังคับใหม่ๆเพื่อลดอุปสรรคในการค้าสารเคมีระหว่างประเทศ </t>
    </r>
  </si>
  <si>
    <r>
      <t>กลุ่มเป้าหมาย</t>
    </r>
    <r>
      <rPr>
        <sz val="12"/>
        <rFont val="TH SarabunPSK"/>
        <family val="2"/>
      </rPr>
      <t xml:space="preserve">  อาเซียน-ญี่ปุ่น</t>
    </r>
  </si>
  <si>
    <t xml:space="preserve">7. การประชุมคณะทำงานด้านเคมีภายใต้กรอบคณะกรรมการความร่วมมือทางเศรษฐกิจและอุตสาหกรรมอาเซียน-ญี่ปุ่น (The 23rd Meeting of AMEICC ) วันที่ 8 - 10 พฤษภาคม พ.ศ. 2561 ประเทศฟิลิปปินส์ </t>
  </si>
  <si>
    <t>8. การประชุมประเทศภาคีอนุสัญญามินามาตะ (ปรอท) วันที่ 9 – 13 ตุลาคม พ.ศ. 2560 สมาพันธรัฐสวิส</t>
  </si>
  <si>
    <r>
      <t>วัตถุประสงค์</t>
    </r>
    <r>
      <rPr>
        <sz val="12"/>
        <rFont val="TH SarabunPSK"/>
        <family val="2"/>
      </rPr>
      <t xml:space="preserve"> 1. ติดตามสถานการณ์ เงื่อนไขเทคนิค วิชาการ การให้ความช่วยเหลือ ที่เกี่ยวข้องกับการจัดการสารปรอท เพื่อช่วยให้ภาคอุตสาหกรรมปรับตัวได้
2. นำเสนอท่าที เจรจาต่อรองเพื่อปกป้องหรือลดผลกระทบกับภาคอุตสาหกรรม</t>
    </r>
  </si>
  <si>
    <r>
      <t>กลุ่มเป้าหมาย</t>
    </r>
    <r>
      <rPr>
        <sz val="12"/>
        <rFont val="TH SarabunPSK"/>
        <family val="2"/>
      </rPr>
      <t xml:space="preserve"> ประเทศภาคีอนุสัญญามินามาตะ</t>
    </r>
  </si>
  <si>
    <t>9 .การประชุม Chemical Regulatory Annual Conference เดือนกันยายน วันที่ 20-21 พฤษภาคม 2561 ประเทศสาธารณรัฐประชาชนจีน</t>
  </si>
  <si>
    <t>สาธารณรัฐประชาชนจีน</t>
  </si>
  <si>
    <r>
      <t>วัตถุประสงค์</t>
    </r>
    <r>
      <rPr>
        <sz val="12"/>
        <rFont val="TH SarabunPSK"/>
        <family val="2"/>
      </rPr>
      <t xml:space="preserve"> ประชุมหารือข้อกฎหมายในการกำกับดูแลสารเคมีภาคอุตสาหกรรมระหว่างประเทศในทวีปเอเชีย                   </t>
    </r>
    <r>
      <rPr>
        <u/>
        <sz val="12"/>
        <rFont val="TH SarabunPSK"/>
        <family val="2"/>
      </rPr>
      <t xml:space="preserve">   </t>
    </r>
  </si>
  <si>
    <r>
      <t>กลุ่มเป้าหมาย</t>
    </r>
    <r>
      <rPr>
        <sz val="12"/>
        <rFont val="TH SarabunPSK"/>
        <family val="2"/>
      </rPr>
      <t xml:space="preserve"> เจ้าหน้าที่กรมโรงงานอุตสาหกรรมที่ปฏิบัติหน้าที่รับผิดชอบด้านการกำกับดูแลวัตถุอันตราย</t>
    </r>
  </si>
  <si>
    <r>
      <t>ผลประโยชน์ที่จะได้รับ</t>
    </r>
    <r>
      <rPr>
        <sz val="12"/>
        <rFont val="TH SarabunPSK"/>
        <family val="2"/>
      </rPr>
      <t xml:space="preserve"> </t>
    </r>
    <r>
      <rPr>
        <sz val="11"/>
        <rFont val="TH SarabunPSK"/>
        <family val="2"/>
      </rPr>
      <t>รับทราบและชี้แจงทำความเข้าใจข้อกฎหมายและวิธีปฏิบัติในการกำกับดูแลสารเคมีภาคอุตสาหกรรมระหว่างภาครัฐและเอกชนของประเทศในภูมิภาคเอเชีย</t>
    </r>
  </si>
  <si>
    <t xml:space="preserve">10.การประชุม Chem Con European conferences 2018 วันที่ 19 – 23 มีนาคม 2561 ประเทศเนเธอร์แลนด์ </t>
  </si>
  <si>
    <t xml:space="preserve">เนเธอร์แลนด์ </t>
  </si>
  <si>
    <r>
      <t>กลุ่มเป้าหมาย</t>
    </r>
    <r>
      <rPr>
        <sz val="12"/>
        <rFont val="TH SarabunPSK"/>
        <family val="2"/>
      </rPr>
      <t xml:space="preserve"> ผู้รับผิดชอบในการกำหนดนโยบายการบริหารจัดการสารเคมี</t>
    </r>
  </si>
  <si>
    <r>
      <t>ผลประโยชน์ที่จะได้รับ</t>
    </r>
    <r>
      <rPr>
        <sz val="8"/>
        <rFont val="TH SarabunPSK"/>
        <family val="2"/>
      </rPr>
      <t xml:space="preserve"> 1.ใช้ประกอบในการกำหนดแนวนโยบายในการบริหารจัดการวัตถุอันตรายของประเทศ ที่สอดคล้องกับการบริหารจัดการของนานาประเทศ  2. ใช้ประกอบการพิจารณากำหนดมาตรการ มาตรฐาน กฎระเบียบ ที่เกี่ยวข้องกับวัตถุอันตราย ยกระดับมาตรฐานการควบคุม การใช้วัตถุอันตรายให้สอดคล้องกับประเทศพัฒนา ช่วยเพิ่มโอกาสในการประกอบธุรกิจ 3. เผยแพร่องค์ความรู้ที่ได้ให้กับผู้ปฏิบัติงานในองค์กร ผู้ประกอบการอุตสาหกรรม เพื่อสนับสนุน ส่งเสริมให้การปฏิบัติงานเป็นไปอย่างมีประสิทธิภาพ หรือการประกอบธุรกิจประสบผลสำเร็จมากขึ้น
</t>
    </r>
  </si>
  <si>
    <t>ค่าลงทะเบียน</t>
  </si>
  <si>
    <r>
      <t>วัตถุประสงค์</t>
    </r>
    <r>
      <rPr>
        <sz val="10"/>
        <rFont val="TH SarabunPSK"/>
        <family val="2"/>
      </rPr>
      <t xml:space="preserve"> </t>
    </r>
    <r>
      <rPr>
        <sz val="8"/>
        <rFont val="TH SarabunPSK"/>
        <family val="2"/>
      </rPr>
      <t xml:space="preserve">1. พัฒนา เพิ่มพูนองค์ความรู้ ประสบการณ์ในการใช้กลไก มาตรการ มาตรฐาน หรือกฎระเบียบ เชิงเทคนิคในการควบคุม กำกับดูแล สารเคมี เคมีภัณฑ์ของประเทศต่างๆ 
2. ติดตามสถานการณ์การผลิต การใช้สารเคมี หรือผลิตภัณฑ์เคมี 
3. แลกเปลี่ยนข้อมูล ข้อคิดเห็น ที่เกี่ยวข้องกับข้อกำหนดด้านสารเคมีของประทศต่างๆ </t>
    </r>
  </si>
  <si>
    <t>สวอ</t>
  </si>
  <si>
    <r>
      <t>วัตถุประสงค์</t>
    </r>
    <r>
      <rPr>
        <sz val="8"/>
        <rFont val="TH SarabunPSK"/>
        <family val="2"/>
      </rPr>
      <t xml:space="preserve"> - เพื่อติดตามสถานการณ์ การเปลี่ยนแปลง นโยบาย และการให้ความช่วยเหลือด้านการเงินและด้านเทคนิคกับประเทศภาคีสมาชิก
- เพื่อติดตาม วิเคราะห์สถานการณ์ของประเทศภาคีสมาชิกอื่น ๆ ในการดำเนินการตามพันธกรณีพิธีสาร
มอนทรีออล
- เพื่อเป็นเวทีแลกเปลี่ยนข้อคิดเห็น, อุปสรรค/ปัญหา ในการดำเนินโครงการลดและเลิกใช้สารทำลายชั้นบรรยากาศโอโซนซึ่งขณะนี้ มีการนำสารไฮโดรคลอโรฟลูออโรคาร์บอน (HFCs) เข้ามาควบคุมภายใต้พิธีสารมอนทรีออลด้วย</t>
    </r>
  </si>
  <si>
    <r>
      <t>กลุ่มเป้าหมาย</t>
    </r>
    <r>
      <rPr>
        <sz val="12"/>
        <rFont val="TH SarabunPSK"/>
        <family val="2"/>
      </rPr>
      <t xml:space="preserve"> ข้าราชการประจำส่วนอนุรักษ์โอโซน/ หน่วยงานที่เกี่ยวข้อง</t>
    </r>
  </si>
  <si>
    <r>
      <t>ผลประโยชน์ที่จะได้รับ</t>
    </r>
    <r>
      <rPr>
        <sz val="8"/>
        <rFont val="TH SarabunPSK"/>
        <family val="2"/>
      </rPr>
      <t xml:space="preserve"> - เพื่อนำข้อมูลที่ได้รับทราบจากการประชุมเป็นข้อมูลพื้นฐานในการจัดทำแผนการลดและเลิกใช้สาร HFCs ของประเทศ ให้มีแนวทางสอดคล้องกับนโยบายและข้อมูลเชิงเทคนิควิชาการของพิธีสารมอนทรีออล และสอดคล้องกับแผนการลดและเลิกใช้สารฯ ของกลุ่มประเทศกำลังพัฒนา
- เพื่อเป็นการเตรียนมความพร้อมของภาครัฐในการจัดทำมาตรการ/หลักเกณฑ์ต่างๆ ให้สอดคล้องกับแผนการลดและเลิกใช้สาร HFCs ของกลุ่มประเทศกำลังพัฒนา ทั้งนี้เพื่อให้ประเทศไทย สามารถดำเนินการให้สอดคล้องกับพันธกรณีพิธีสารมอนทรีออล </t>
    </r>
  </si>
  <si>
    <r>
      <t>วัตถุประสงค์</t>
    </r>
    <r>
      <rPr>
        <sz val="8"/>
        <rFont val="TH SarabunPSK"/>
        <family val="2"/>
      </rPr>
      <t xml:space="preserve"> - เพื่อติดตามข้อมูลด้านเทคนิควิชาการที่เกี่ยวข้องกับการใช้สารไฮโดรคลอโร
ฟลูออโรคาร์บอน (HFCs) ในภาคอุตสาหกรรมเครื่องปรับอากาศและเครื่องทำความเย็น เพื่อนำมาเผยแพร่ให้กับผู้ประกอบการและภาคส่วนที่เกี่ยวข้องทราบ และนำมาจัดทำแผนการลดและเลิกใช้สาร HFCs ของประเทศ ให้สอดคล้องกับแผนการลดและเลิกใช้สารดังกล่าวของพิธีสารมอนทรีออล
- เพื่อติดตามและเตรียมความพร้อมในการขอรับเงินช่วยเหลือในการปรับเปลี่ยนเทคโนโลยีสารทดแทน
- เพื่อแลกเปลี่ยนข้อมูลในการดำเนินโครงการขอรับเงินช่วยเหลือในการลดและเลิกใช้สารทำลายชั้นบรรยากาศโอโซน กับประเทศภาคีสมาชิกอื่น</t>
    </r>
  </si>
  <si>
    <r>
      <t xml:space="preserve">ผลประโยชน์ที่จะได้รับ </t>
    </r>
    <r>
      <rPr>
        <sz val="8"/>
        <rFont val="TH SarabunPSK"/>
        <family val="2"/>
      </rPr>
      <t xml:space="preserve">- เพื่อนำข้อมูลที่ได้รับทราบจากการประชุมเป็นข้อมูลพื้นฐานในการจัดทำแผนการลดและเลิกใช้สาร HFCs ของประเทศ ให้มีแนวทางสอดคล้องกับนโยบายและข้อมูลเชิงเทคนิควิชาการของพิธีสารมอนทรีออล และสอดคล้องกับแผนการลดและเลิกใช้สารฯ ของกลุ่มประเทศกำลังพัฒนา
- เพื่อเป็นการเตรียนมความพร้อมของภาครัฐในการจัดทำมาตรการ/หลักเกณฑ์ต่างๆ ให้สอดคล้องกับแผนการลดและเลิกใช้สาร HFCs ของกลุ่มประเทศกำลังพัฒนา ทั้งนี้เพื่อให้ประเทศไทย สามารถดำเนินการให้สอดคล้องกับพันธกรณีพิธีสารมอนทรีออล </t>
    </r>
  </si>
  <si>
    <r>
      <t>วัตถุประสงค์</t>
    </r>
    <r>
      <rPr>
        <sz val="12"/>
        <rFont val="TH SarabunPSK"/>
        <family val="2"/>
      </rPr>
      <t xml:space="preserve"> เพื่อให้หน่วยงาน ที่รับผิดชอบการดำเนินงานตามอนุสัญญาฯ ได้มีส่วนร่วมในการเจรจาต่อรองในการกำหนดที่ประเทศจะต้องดำเนินการต่อไป</t>
    </r>
  </si>
  <si>
    <r>
      <t>กลุ่มเป้าหมาย</t>
    </r>
    <r>
      <rPr>
        <sz val="12"/>
        <rFont val="TH SarabunPSK"/>
        <family val="2"/>
      </rPr>
      <t xml:space="preserve"> เจ้าหน้าที่ส่วนยุทธศาสตร์และข้อตกลงพหุภาคีด้านสิ่งแวดล้อมและผู้บริหารของกรมโรงงานอุตสาหกรรม</t>
    </r>
  </si>
  <si>
    <r>
      <t>ผลประโยชน์ที่จะได้รับ</t>
    </r>
    <r>
      <rPr>
        <sz val="12"/>
        <rFont val="TH SarabunPSK"/>
        <family val="2"/>
      </rPr>
      <t xml:space="preserve"> สามารถรักษาผลประโยชน์ของประเทศในการต้องปฏิบัติตามพันธกรณีที่เป็นผลจากการประชุมและนำข้อตกลงจากการประชุมมาดำเนินการได้อย่างถูกต้อง</t>
    </r>
  </si>
  <si>
    <r>
      <t>วัตถุประสงค์</t>
    </r>
    <r>
      <rPr>
        <sz val="12"/>
        <rFont val="TH SarabunPSK"/>
        <family val="2"/>
      </rPr>
      <t xml:space="preserve">  เพื่อให้หน่วยงาน ที่รับผิดชอบการดำเนินงานตามอนุสัญญาฯ ได้มีส่วนร่วมในการเจรจาต่อรองในการกำหนดที่ประเทศจะต้องดำเนินการต่อไป</t>
    </r>
  </si>
  <si>
    <r>
      <t>วัตถุประสงค์</t>
    </r>
    <r>
      <rPr>
        <sz val="12"/>
        <rFont val="TH SarabunPSK"/>
        <family val="2"/>
      </rPr>
      <t xml:space="preserve"> </t>
    </r>
    <r>
      <rPr>
        <sz val="8"/>
        <rFont val="TH SarabunPSK"/>
        <family val="2"/>
      </rPr>
      <t xml:space="preserve"> เพื่อติดตามความก้าวหน้าการดำเนินงานตามพันธกรณีข้อตกพหุภาคีด้านสิ่งแวดล้อมที่เกี่ยวข้องกับชั้นบรรยากาศ และการดำเนินงานด้านการจัดการสารเคมีและของเสียอันตราย รวมทั้งประสานความร่วมมือระหว่างประเทศสมาชิกอาเซียนด้านการจัดการสิ่งแวดล้อมที่เกี่ยวข้อง</t>
    </r>
  </si>
  <si>
    <r>
      <t>กลุ่มเป้าหมาย</t>
    </r>
    <r>
      <rPr>
        <sz val="12"/>
        <rFont val="TH SarabunPSK"/>
        <family val="2"/>
      </rPr>
      <t xml:space="preserve"> ประเทศสมาชิกอาเซียน</t>
    </r>
  </si>
  <si>
    <r>
      <t xml:space="preserve">ผลประโยชน์ที่จะได้รับ </t>
    </r>
    <r>
      <rPr>
        <sz val="8"/>
        <rFont val="TH SarabunPSK"/>
        <family val="2"/>
      </rPr>
      <t>๑. ทราบถึงความคืบหน้าการดำเนินงานตามพันธกรณีข้อตกพหุภาคีด้านสิ่งแวดล้อมที่เกี่ยวข้องกับประเด็นด้านสิ่งแวดล้อม การจัดการสารเคมีและของเสียอันตราย รวมทั้งการแสดงท่าทีและจุดยืนร่วมกันของอาเซียนในการประชุมรัฐภาคีที่เกี่ยวข้องเพื่อให้การเจรจาต่อรองในเวทีโลกให้มีความเข้มแข็งมากขึ้น        ๒.เสริมสร้างการบูรณาการและความร่วมมือระหว่างประเทศสมาชิกอาเซียน รวมทั้งองค์กรระดับภูมิภาคในการดำเนินงานตามพันธกรณีข้อตกลงพหุภาคีด้านสิ่งแวดล้อม การจัดการสารเคมี และของเสียอันตรายที่เกี่ยวข้อง</t>
    </r>
  </si>
  <si>
    <t>ผลผลิต : ยกระดับความสามารถในการแข่งขันของภาคอุตสาหกรรม</t>
  </si>
  <si>
    <t>กิจกรรม : กำหนดนโยบายและพัฒนายุทธศาสตร์ กระทรวงอุตสาหกรรม</t>
  </si>
  <si>
    <t xml:space="preserve">คำของบประมาณ งบรายจ่ายอื่น รายการค่าใช้จ่ายในการเจรจาธุรกิจและการประชุมนานาชาติ  </t>
  </si>
  <si>
    <t xml:space="preserve">ปีงบประมาณ  พ.ศ. 2561  กรมโรงงานอุตสาหกรรม </t>
  </si>
  <si>
    <t>หน่วยงาน</t>
  </si>
  <si>
    <t>การประชุมในฐานะสมาชิก (A)</t>
  </si>
  <si>
    <t>การประชุมกับหน่วยงาน</t>
  </si>
  <si>
    <t>การประชุมรายการใหม่ (C)</t>
  </si>
  <si>
    <t>รวม</t>
  </si>
  <si>
    <t>รายการเดิม (A1)</t>
  </si>
  <si>
    <t>รายการใหม่ (A2)</t>
  </si>
  <si>
    <t>รายการต่อเนื่อง (B)</t>
  </si>
  <si>
    <t>ครั้ง</t>
  </si>
  <si>
    <t>จำนวนเงิน</t>
  </si>
  <si>
    <t>สำนักควบคุมวัตถุอันตราย</t>
  </si>
  <si>
    <t>สำนักบริหารจัดการกากอุตสาหกรรม</t>
  </si>
  <si>
    <t>สำนักเทคโนโลยีความปลอดภัย</t>
  </si>
  <si>
    <t>สำนักสนธิสัญญาและยุทธศาสตร์</t>
  </si>
  <si>
    <t>หน่วยงาน  กรมโรงงานอุตสาหกรรม</t>
  </si>
  <si>
    <t>แผนงาน/ผลผลิต</t>
  </si>
  <si>
    <t xml:space="preserve">เป้าหมาย </t>
  </si>
  <si>
    <t>หน่วยนับ</t>
  </si>
  <si>
    <t>ชี้แจงเหตุผล</t>
  </si>
  <si>
    <t>ไตรมาสที่ 1</t>
  </si>
  <si>
    <t>ไตรมาสที่ 2</t>
  </si>
  <si>
    <t>ไตรมาสที่ 3</t>
  </si>
  <si>
    <t>ไตรมาสที่ 4</t>
  </si>
  <si>
    <t>โครงการ/กิจกรรม/ค่าใช้จ่าย</t>
  </si>
  <si>
    <t>งาน</t>
  </si>
  <si>
    <t>งบประมาณ</t>
  </si>
  <si>
    <t>เป้าหมาย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</si>
  <si>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</si>
  <si>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</si>
  <si>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</si>
  <si>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</si>
  <si>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</si>
  <si>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</si>
  <si>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</si>
  <si>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</si>
  <si>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</si>
  <si>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</si>
  <si>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</si>
  <si>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</si>
  <si>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(บาท)</t>
  </si>
  <si>
    <t>แผนงาน : ยกระดับความสามารถในการแข่งขันของภาคอุตสาหกรรม</t>
  </si>
  <si>
    <t>ผลผลิตที่ 1 : นโยบายและยุทธศาสตร์เพื่อการพัฒนาอุตสาหกรรม</t>
  </si>
  <si>
    <t>กิจกรรมที่ 1 : กำหนดนโยบาย และพัฒนายุทธศาสตร์กระทรวงอุตสาหกรรม</t>
  </si>
  <si>
    <t>(ระบุรายการกิจกรรม)</t>
  </si>
  <si>
    <t>รวมงบประมาณ</t>
  </si>
  <si>
    <t>หมายเหตุ     ชื่อผู้รับผิดชอบโครงการ</t>
  </si>
  <si>
    <t>ตำแหน่ง</t>
  </si>
  <si>
    <t>โทรศัพท์</t>
  </si>
  <si>
    <t xml:space="preserve">E-mail </t>
  </si>
  <si>
    <t>แผนการปฏิบัติงานและแผนการใช้จ่ายเงินประจำปีงบประมาณ พ.ศ. 2561</t>
  </si>
  <si>
    <t>1) ค่าทำหนังสือเดินทาง 2,000 บาท 2) ค่าแท็กซี่ 200 บาท</t>
  </si>
  <si>
    <t>ชั้นธุรกิจ= 100,000 บาท           ชั้นประหยัด=27,000 บาท</t>
  </si>
  <si>
    <t>ชั้นประหยัด=27,000 บาท</t>
  </si>
  <si>
    <t>ชั้นประหยัด=20,000 บาท</t>
  </si>
  <si>
    <t>ชั้นประหยัด=39,000 บาท</t>
  </si>
  <si>
    <r>
      <t>ผลประโยชน์ที่จะได้รับ</t>
    </r>
    <r>
      <rPr>
        <sz val="12"/>
        <rFont val="TH SarabunPSK"/>
        <family val="2"/>
      </rPr>
      <t xml:space="preserve">                  </t>
    </r>
    <r>
      <rPr>
        <sz val="10"/>
        <rFont val="TH SarabunPSK"/>
        <family val="2"/>
      </rPr>
      <t xml:space="preserve">1. ภาคอุตสาหกรรมสามารถปรับตัวรับกับสถานการณ์หรือเงื่อนไขจากปัญหาการกีดกันทางการค้าระหว่างประเทศ                2. ภาคอุตสาหกรรมยกระดับมาตรฐานกระบวนการผลิต จัดการปัญหามลพิษจากสารปรอท </t>
    </r>
  </si>
  <si>
    <t>ชั้นประหยัด=12,200 บาท</t>
  </si>
  <si>
    <t>ชั้นประหยัด=40,000 บาท</t>
  </si>
  <si>
    <t>ชั้นประหยัด=15,000 บาท</t>
  </si>
  <si>
    <t>11. การประชุม Regional 3Rs forum in Asia      (ก.พ. - มิ.ย.)</t>
  </si>
  <si>
    <t>12. การประชุม อนุสัญญาบาเซล (Basel Convention) สมาพันธรัฐสวิส เม.ย.-พ.ค.</t>
  </si>
  <si>
    <t>13. การประชุม 2018 Spring Meeting and 14th Global Congress on Process Safety ประเทศสหรัฐอเมริกา</t>
  </si>
  <si>
    <t>14. การประชุม รัฐภาคีพิธีสารมอนทรีออล 
(เมืองมอนทรีออล ประเทศแคนาดา ประมาณเดือนตุลาคม 2560)</t>
  </si>
  <si>
    <t>15. การประชุม เตรียมการพิธีสารมอนทรีออล 
(กรุงเจนีวา สมาพันธรัฐสวิส ประมาณเดือนกรกฎาคม 2561)</t>
  </si>
  <si>
    <t>16. การประชุม อนุสัญญามินามาตะ ว่าด้วยสารปรอท ณ สมาพันธรัฐสวิส พฤษภาคม 2561</t>
  </si>
  <si>
    <t>17. การประชุม ประเทศภาคีสมาชิกอนุสัญญาสหประชาชาติว่าด้วยการเปลี่ยนแปลงสภาพภูมิอากาศและพิธีสารเกียวโตณ สหพันธ์สาธารณรัฐเยอรมนีเดือนพฤศจิกายน/ธันวาคม 2560</t>
  </si>
  <si>
    <t>18. การประชุม คณะทำงานอาเซียนด้านข้อตกลงพหุภาคีด้านสิ่งแวดล้อม (ASEAN Working Group on Multilateral Environmental Agreements:AWGMEA)</t>
  </si>
  <si>
    <t>11. การประชุม Regional 3Rs forum in Asia</t>
  </si>
  <si>
    <t>17. การประชุม ประเทศภาคีสมาชิกอนุสัญญาสหประชาชาติว่าด้วยการเปลี่ยนแปลงสภาพภูมิอากาศและพิธีสารเกียวโต ณ สหพันธ์สาธารณรัฐเยอรมนีเดือนพฤศจิกายน/ธันวาคม 2560</t>
  </si>
  <si>
    <t xml:space="preserve">    - อื่น ๆ ....</t>
  </si>
  <si>
    <t xml:space="preserve">    - อื่น ๆ …</t>
  </si>
  <si>
    <t xml:space="preserve">    - อื่น ๆ ...(ค่าแท็กซี่-ในประเทศ )</t>
  </si>
  <si>
    <r>
      <t>วัตถุประสงค์</t>
    </r>
    <r>
      <rPr>
        <sz val="12"/>
        <rFont val="TH SarabunPSK"/>
        <family val="2"/>
      </rPr>
      <t xml:space="preserve"> ข้าร่วมในฐานะประเทศภาคีสมาชิกเพื่อจัดทำนโยบาย 3R กลยุทธ์ สร้างเครือข่าย การมีส่วนร่วม และการจัดการของเสียสำหรับประเทศในเอเชีย</t>
    </r>
  </si>
  <si>
    <r>
      <t>กลุ่มเป้าหมาย</t>
    </r>
    <r>
      <rPr>
        <sz val="12"/>
        <rFont val="TH SarabunPSK"/>
        <family val="2"/>
      </rPr>
      <t xml:space="preserve"> เอเชีย</t>
    </r>
  </si>
  <si>
    <r>
      <t>ผลประโยชน์ที่จะได้รับ</t>
    </r>
    <r>
      <rPr>
        <sz val="12"/>
        <rFont val="TH SarabunPSK"/>
        <family val="2"/>
      </rPr>
      <t xml:space="preserve"> มีส่วนร่วมกำหนดนโยบาย 3R กลยุทธ์ สร้างเครือข่าย การมีส่วนร่วม และการจัดการของเสียสำหรับประเทศในเอเชีย</t>
    </r>
  </si>
  <si>
    <r>
      <t>วัตถุประสงค์</t>
    </r>
    <r>
      <rPr>
        <sz val="12"/>
        <rFont val="TH SarabunPSK"/>
        <family val="2"/>
      </rPr>
      <t xml:space="preserve"> เข้าร่วมในฐานะประเทศภาคีสมาชิกเพื่อแถลงผลการดำเนินงานและหารือเพื่อขจัดปัญหาการลักลอบเคลื่อนย้ายของเสียข้ามแดน</t>
    </r>
  </si>
  <si>
    <r>
      <t>กลุ่มเป้าหมาย</t>
    </r>
    <r>
      <rPr>
        <sz val="12"/>
        <rFont val="TH SarabunPSK"/>
        <family val="2"/>
      </rPr>
      <t xml:space="preserve"> สมาพันธรัฐสวิส</t>
    </r>
  </si>
  <si>
    <r>
      <t>ผลประโยชน์ที่จะได้รับ</t>
    </r>
    <r>
      <rPr>
        <sz val="12"/>
        <rFont val="TH SarabunPSK"/>
        <family val="2"/>
      </rPr>
      <t xml:space="preserve"> ร่วมให้ข้อคิดเห็นและแลกเปลี่ยนประสบการณ์เพื่อแก้ไขปัญหาและเรียนรู้การกำกับดูแลการจัดการของเสียอันตรายข้ามแดน และมาตรการอื่นๆ ที่เพิ่มเติม</t>
    </r>
  </si>
  <si>
    <r>
      <t>วัตถุประสงค์</t>
    </r>
    <r>
      <rPr>
        <sz val="12"/>
        <rFont val="TH SarabunPSK"/>
        <family val="2"/>
      </rPr>
      <t xml:space="preserve"> ประชุมเพื่อเตรียมความพร้อมในการนำวิธีการจัดการความปลอดภัยของกระบวนการผลิตมากำกับดูแลโรงงาน</t>
    </r>
  </si>
  <si>
    <r>
      <t>กลุ่มเป้าหมาย</t>
    </r>
    <r>
      <rPr>
        <sz val="12"/>
        <rFont val="TH SarabunPSK"/>
        <family val="2"/>
      </rPr>
      <t xml:space="preserve"> กลุ่มผู้เชี่ยวชาญด้านความปลอดภัยของกระบวนการผลิต</t>
    </r>
  </si>
  <si>
    <r>
      <t>ผลประโยชน์ที่จะได้รั</t>
    </r>
    <r>
      <rPr>
        <sz val="12"/>
        <rFont val="TH SarabunPSK"/>
        <family val="2"/>
      </rPr>
      <t>บ ร่วมประชุมหารือและรับทราบแนวทางในการจัดการความปลอดภัยของกระบวนการผลิตในภาคอุตสาหกรรม</t>
    </r>
  </si>
  <si>
    <t xml:space="preserve">   ปรับลด    26 เม.ย.60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</si>
</sst>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  <numFmt numFmtId="189" formatCode="_(* #,##0.00_);_(* \(#,##0.00\);_(* &quot;-&quot;??_);_(@_)"/>
  </numFmts>
  <fonts count="55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UPC"/>
      <family val="1"/>
      <charset val="222"/>
    </font>
    <font>
      <sz val="12"/>
      <name val="นูลมรผ"/>
      <charset val="129"/>
    </font>
    <font>
      <sz val="12"/>
      <name val="นูลมรผ"/>
    </font>
    <font>
      <b/>
      <sz val="12"/>
      <name val="Arial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u/>
      <sz val="12"/>
      <name val="TH SarabunPSK"/>
      <family val="2"/>
    </font>
    <font>
      <sz val="10"/>
      <name val="Arial"/>
      <family val="2"/>
    </font>
    <font>
      <sz val="14"/>
      <name val="AngsanaUPC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AngsanaUPC"/>
      <family val="1"/>
      <charset val="22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name val="AngsanaUPC"/>
      <family val="1"/>
    </font>
    <font>
      <b/>
      <sz val="12"/>
      <name val="Symbol"/>
      <family val="1"/>
      <charset val="2"/>
    </font>
    <font>
      <b/>
      <sz val="11"/>
      <name val="TH SarabunPSK"/>
      <family val="2"/>
    </font>
    <font>
      <sz val="12"/>
      <name val="Symbol"/>
      <family val="1"/>
      <charset val="2"/>
    </font>
    <font>
      <sz val="14"/>
      <name val="AngsanaUPC"/>
    </font>
    <font>
      <sz val="12"/>
      <name val="Wingdings"/>
      <charset val="2"/>
    </font>
    <font>
      <sz val="10"/>
      <name val="TH SarabunPSK"/>
      <family val="2"/>
    </font>
    <font>
      <sz val="11"/>
      <name val="TH SarabunPSK"/>
      <family val="2"/>
    </font>
    <font>
      <sz val="8"/>
      <name val="TH SarabunPSK"/>
      <family val="2"/>
    </font>
    <font>
      <b/>
      <sz val="12"/>
      <color rgb="FFFF0000"/>
      <name val="TH SarabunPSK"/>
      <family val="2"/>
    </font>
    <font>
      <sz val="10"/>
      <name val="Arial"/>
      <charset val="222"/>
    </font>
    <font>
      <b/>
      <sz val="16"/>
      <name val="TH SarabunPSK"/>
      <family val="2"/>
    </font>
    <font>
      <sz val="14"/>
      <name val="Angsana New"/>
      <family val="1"/>
    </font>
    <font>
      <sz val="12"/>
      <name val="Arial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sz val="16"/>
      <color rgb="FF00B050"/>
      <name val="TH SarabunPSK"/>
      <family val="2"/>
    </font>
    <font>
      <b/>
      <sz val="14"/>
      <color rgb="FFFF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2"/>
        <bgColor indexed="3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9" fontId="3" fillId="0" borderId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9" fontId="4" fillId="0" borderId="0" applyFont="0" applyFill="0" applyBorder="0" applyAlignment="0" applyProtection="0"/>
    <xf numFmtId="0" fontId="1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/>
    <xf numFmtId="0" fontId="15" fillId="0" borderId="0"/>
    <xf numFmtId="0" fontId="13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19" applyNumberFormat="0" applyAlignment="0" applyProtection="0"/>
    <xf numFmtId="0" fontId="20" fillId="18" borderId="20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19" applyNumberFormat="0" applyAlignment="0" applyProtection="0"/>
    <xf numFmtId="0" fontId="27" fillId="0" borderId="24" applyNumberFormat="0" applyFill="0" applyAlignment="0" applyProtection="0"/>
    <xf numFmtId="0" fontId="28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29" fillId="19" borderId="0"/>
    <xf numFmtId="0" fontId="3" fillId="5" borderId="25" applyNumberFormat="0" applyFont="0" applyAlignment="0" applyProtection="0"/>
    <xf numFmtId="0" fontId="30" fillId="17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0"/>
    <xf numFmtId="0" fontId="14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0" fontId="3" fillId="0" borderId="0"/>
    <xf numFmtId="43" fontId="37" fillId="0" borderId="0" applyFont="0" applyFill="0" applyBorder="0" applyAlignment="0" applyProtection="0"/>
    <xf numFmtId="0" fontId="4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89" fontId="4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/>
    <xf numFmtId="0" fontId="48" fillId="0" borderId="0"/>
    <xf numFmtId="0" fontId="51" fillId="0" borderId="0"/>
  </cellStyleXfs>
  <cellXfs count="244">
    <xf numFmtId="0" fontId="0" fillId="0" borderId="0" xfId="0"/>
    <xf numFmtId="0" fontId="7" fillId="0" borderId="0" xfId="0" applyFont="1"/>
    <xf numFmtId="0" fontId="9" fillId="0" borderId="0" xfId="0" applyFont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5" xfId="0" applyFont="1" applyBorder="1"/>
    <xf numFmtId="0" fontId="7" fillId="0" borderId="0" xfId="0" applyFont="1" applyAlignment="1"/>
    <xf numFmtId="0" fontId="11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12" fillId="0" borderId="10" xfId="0" applyFont="1" applyBorder="1"/>
    <xf numFmtId="49" fontId="9" fillId="0" borderId="10" xfId="0" applyNumberFormat="1" applyFont="1" applyBorder="1"/>
    <xf numFmtId="0" fontId="9" fillId="0" borderId="13" xfId="0" applyFont="1" applyBorder="1"/>
    <xf numFmtId="0" fontId="9" fillId="2" borderId="8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1" xfId="0" applyFont="1" applyFill="1" applyBorder="1"/>
    <xf numFmtId="0" fontId="9" fillId="2" borderId="16" xfId="0" applyFont="1" applyFill="1" applyBorder="1"/>
    <xf numFmtId="0" fontId="9" fillId="2" borderId="10" xfId="0" applyFont="1" applyFill="1" applyBorder="1"/>
    <xf numFmtId="0" fontId="9" fillId="2" borderId="12" xfId="0" applyFont="1" applyFill="1" applyBorder="1"/>
    <xf numFmtId="0" fontId="9" fillId="2" borderId="17" xfId="0" applyFont="1" applyFill="1" applyBorder="1"/>
    <xf numFmtId="0" fontId="9" fillId="2" borderId="5" xfId="0" applyFont="1" applyFill="1" applyBorder="1"/>
    <xf numFmtId="49" fontId="9" fillId="2" borderId="10" xfId="0" applyNumberFormat="1" applyFont="1" applyFill="1" applyBorder="1"/>
    <xf numFmtId="0" fontId="11" fillId="0" borderId="10" xfId="5" applyFont="1" applyBorder="1" applyAlignment="1">
      <alignment horizontal="left" vertical="top"/>
    </xf>
    <xf numFmtId="0" fontId="11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/>
    <xf numFmtId="0" fontId="11" fillId="0" borderId="9" xfId="69" applyFont="1" applyBorder="1" applyAlignment="1">
      <alignment horizontal="center" vertical="center"/>
    </xf>
    <xf numFmtId="0" fontId="11" fillId="0" borderId="9" xfId="69" applyFont="1" applyBorder="1" applyAlignment="1">
      <alignment horizontal="center" vertical="center" wrapText="1"/>
    </xf>
    <xf numFmtId="0" fontId="9" fillId="2" borderId="28" xfId="0" applyFont="1" applyFill="1" applyBorder="1"/>
    <xf numFmtId="0" fontId="9" fillId="2" borderId="18" xfId="0" applyFont="1" applyFill="1" applyBorder="1"/>
    <xf numFmtId="0" fontId="9" fillId="2" borderId="29" xfId="0" applyFont="1" applyFill="1" applyBorder="1"/>
    <xf numFmtId="0" fontId="9" fillId="0" borderId="0" xfId="69" applyFont="1"/>
    <xf numFmtId="187" fontId="13" fillId="0" borderId="0" xfId="55" applyNumberFormat="1" applyFont="1" applyFill="1"/>
    <xf numFmtId="0" fontId="13" fillId="0" borderId="0" xfId="55" applyFont="1" applyFill="1"/>
    <xf numFmtId="0" fontId="11" fillId="20" borderId="10" xfId="5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188" fontId="9" fillId="0" borderId="18" xfId="70" applyNumberFormat="1" applyFont="1" applyBorder="1"/>
    <xf numFmtId="188" fontId="9" fillId="0" borderId="10" xfId="70" applyNumberFormat="1" applyFont="1" applyBorder="1"/>
    <xf numFmtId="0" fontId="12" fillId="0" borderId="10" xfId="0" applyFont="1" applyBorder="1" applyAlignment="1">
      <alignment vertical="top" wrapText="1"/>
    </xf>
    <xf numFmtId="0" fontId="9" fillId="0" borderId="5" xfId="0" applyFont="1" applyBorder="1" applyAlignment="1"/>
    <xf numFmtId="188" fontId="9" fillId="0" borderId="12" xfId="70" applyNumberFormat="1" applyFont="1" applyBorder="1"/>
    <xf numFmtId="188" fontId="9" fillId="0" borderId="13" xfId="70" applyNumberFormat="1" applyFont="1" applyBorder="1"/>
    <xf numFmtId="188" fontId="9" fillId="0" borderId="5" xfId="70" applyNumberFormat="1" applyFont="1" applyBorder="1"/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188" fontId="9" fillId="0" borderId="10" xfId="70" applyNumberFormat="1" applyFont="1" applyBorder="1" applyAlignment="1">
      <alignment vertical="top"/>
    </xf>
    <xf numFmtId="43" fontId="9" fillId="0" borderId="10" xfId="7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38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88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9" fillId="2" borderId="10" xfId="0" applyFont="1" applyFill="1" applyBorder="1" applyAlignment="1">
      <alignment vertical="top"/>
    </xf>
    <xf numFmtId="188" fontId="9" fillId="0" borderId="12" xfId="70" applyNumberFormat="1" applyFont="1" applyBorder="1" applyAlignment="1">
      <alignment vertical="top"/>
    </xf>
    <xf numFmtId="0" fontId="9" fillId="2" borderId="12" xfId="0" applyFont="1" applyFill="1" applyBorder="1" applyAlignment="1">
      <alignment vertical="top"/>
    </xf>
    <xf numFmtId="188" fontId="11" fillId="0" borderId="10" xfId="70" applyNumberFormat="1" applyFont="1" applyBorder="1" applyAlignment="1">
      <alignment vertical="top"/>
    </xf>
    <xf numFmtId="0" fontId="9" fillId="0" borderId="10" xfId="0" applyFont="1" applyBorder="1" applyAlignment="1">
      <alignment horizontal="left" vertical="top"/>
    </xf>
    <xf numFmtId="188" fontId="9" fillId="0" borderId="10" xfId="70" applyNumberFormat="1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188" fontId="9" fillId="0" borderId="12" xfId="70" applyNumberFormat="1" applyFont="1" applyBorder="1" applyAlignment="1">
      <alignment horizontal="left" vertical="top"/>
    </xf>
    <xf numFmtId="188" fontId="11" fillId="0" borderId="10" xfId="70" applyNumberFormat="1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vertical="top"/>
    </xf>
    <xf numFmtId="49" fontId="9" fillId="2" borderId="10" xfId="0" applyNumberFormat="1" applyFont="1" applyFill="1" applyBorder="1" applyAlignment="1">
      <alignment vertical="top"/>
    </xf>
    <xf numFmtId="188" fontId="13" fillId="0" borderId="0" xfId="55" applyNumberFormat="1" applyFont="1" applyFill="1"/>
    <xf numFmtId="188" fontId="11" fillId="0" borderId="8" xfId="0" applyNumberFormat="1" applyFont="1" applyBorder="1"/>
    <xf numFmtId="188" fontId="9" fillId="0" borderId="0" xfId="0" applyNumberFormat="1" applyFont="1"/>
    <xf numFmtId="188" fontId="11" fillId="0" borderId="8" xfId="70" applyNumberFormat="1" applyFont="1" applyBorder="1"/>
    <xf numFmtId="188" fontId="11" fillId="0" borderId="8" xfId="70" applyNumberFormat="1" applyFont="1" applyBorder="1" applyAlignment="1">
      <alignment horizontal="center"/>
    </xf>
    <xf numFmtId="0" fontId="9" fillId="0" borderId="5" xfId="0" applyFont="1" applyBorder="1" applyAlignment="1">
      <alignment vertical="top"/>
    </xf>
    <xf numFmtId="0" fontId="9" fillId="2" borderId="5" xfId="0" applyFont="1" applyFill="1" applyBorder="1" applyAlignment="1">
      <alignment vertical="top"/>
    </xf>
    <xf numFmtId="0" fontId="9" fillId="0" borderId="13" xfId="0" applyFont="1" applyBorder="1" applyAlignment="1">
      <alignment vertical="top"/>
    </xf>
    <xf numFmtId="188" fontId="11" fillId="0" borderId="11" xfId="0" applyNumberFormat="1" applyFont="1" applyBorder="1" applyAlignment="1">
      <alignment vertical="top"/>
    </xf>
    <xf numFmtId="0" fontId="9" fillId="2" borderId="28" xfId="0" applyFont="1" applyFill="1" applyBorder="1" applyAlignment="1">
      <alignment vertical="top"/>
    </xf>
    <xf numFmtId="0" fontId="9" fillId="2" borderId="18" xfId="0" applyFont="1" applyFill="1" applyBorder="1" applyAlignment="1">
      <alignment vertical="top"/>
    </xf>
    <xf numFmtId="0" fontId="9" fillId="2" borderId="29" xfId="0" applyFont="1" applyFill="1" applyBorder="1" applyAlignment="1">
      <alignment vertical="top"/>
    </xf>
    <xf numFmtId="0" fontId="42" fillId="0" borderId="11" xfId="5" applyFont="1" applyFill="1" applyBorder="1" applyAlignment="1">
      <alignment vertical="top" wrapText="1"/>
    </xf>
    <xf numFmtId="0" fontId="42" fillId="0" borderId="10" xfId="5" applyFont="1" applyFill="1" applyBorder="1" applyAlignment="1">
      <alignment vertical="top" wrapText="1"/>
    </xf>
    <xf numFmtId="0" fontId="45" fillId="0" borderId="0" xfId="71" applyFont="1"/>
    <xf numFmtId="0" fontId="7" fillId="0" borderId="0" xfId="71" applyFont="1"/>
    <xf numFmtId="0" fontId="10" fillId="0" borderId="4" xfId="71" applyFont="1" applyBorder="1" applyAlignment="1">
      <alignment horizontal="center"/>
    </xf>
    <xf numFmtId="0" fontId="7" fillId="0" borderId="3" xfId="71" applyFont="1" applyBorder="1"/>
    <xf numFmtId="0" fontId="9" fillId="0" borderId="33" xfId="71" applyFont="1" applyBorder="1" applyAlignment="1">
      <alignment horizontal="center"/>
    </xf>
    <xf numFmtId="0" fontId="9" fillId="0" borderId="34" xfId="71" applyFont="1" applyBorder="1" applyAlignment="1">
      <alignment horizontal="center"/>
    </xf>
    <xf numFmtId="0" fontId="7" fillId="0" borderId="33" xfId="71" applyFont="1" applyBorder="1"/>
    <xf numFmtId="0" fontId="7" fillId="0" borderId="34" xfId="71" applyFont="1" applyBorder="1"/>
    <xf numFmtId="0" fontId="7" fillId="0" borderId="5" xfId="71" applyFont="1" applyBorder="1"/>
    <xf numFmtId="0" fontId="11" fillId="0" borderId="9" xfId="71" applyFont="1" applyBorder="1" applyAlignment="1">
      <alignment horizontal="center"/>
    </xf>
    <xf numFmtId="0" fontId="11" fillId="0" borderId="5" xfId="71" applyFont="1" applyBorder="1" applyAlignment="1">
      <alignment horizontal="center"/>
    </xf>
    <xf numFmtId="0" fontId="7" fillId="0" borderId="11" xfId="71" applyFont="1" applyBorder="1"/>
    <xf numFmtId="188" fontId="7" fillId="0" borderId="11" xfId="40" applyNumberFormat="1" applyFont="1" applyBorder="1" applyAlignment="1">
      <alignment horizontal="center" vertical="center"/>
    </xf>
    <xf numFmtId="188" fontId="7" fillId="0" borderId="11" xfId="40" applyNumberFormat="1" applyFont="1" applyBorder="1"/>
    <xf numFmtId="188" fontId="7" fillId="0" borderId="10" xfId="40" applyNumberFormat="1" applyFont="1" applyBorder="1"/>
    <xf numFmtId="188" fontId="9" fillId="0" borderId="0" xfId="71" applyNumberFormat="1" applyFont="1"/>
    <xf numFmtId="0" fontId="7" fillId="20" borderId="10" xfId="71" applyFont="1" applyFill="1" applyBorder="1"/>
    <xf numFmtId="0" fontId="7" fillId="0" borderId="10" xfId="71" applyFont="1" applyBorder="1"/>
    <xf numFmtId="188" fontId="7" fillId="0" borderId="10" xfId="40" applyNumberFormat="1" applyFont="1" applyBorder="1" applyAlignment="1">
      <alignment horizontal="center" vertical="center"/>
    </xf>
    <xf numFmtId="188" fontId="45" fillId="0" borderId="0" xfId="40" applyNumberFormat="1" applyFont="1"/>
    <xf numFmtId="188" fontId="10" fillId="0" borderId="10" xfId="40" applyNumberFormat="1" applyFont="1" applyBorder="1"/>
    <xf numFmtId="188" fontId="45" fillId="0" borderId="0" xfId="71" applyNumberFormat="1" applyFont="1"/>
    <xf numFmtId="0" fontId="10" fillId="0" borderId="9" xfId="71" applyFont="1" applyBorder="1" applyAlignment="1">
      <alignment horizontal="center"/>
    </xf>
    <xf numFmtId="188" fontId="10" fillId="0" borderId="2" xfId="40" applyNumberFormat="1" applyFont="1" applyBorder="1"/>
    <xf numFmtId="188" fontId="10" fillId="0" borderId="9" xfId="40" applyNumberFormat="1" applyFont="1" applyBorder="1"/>
    <xf numFmtId="188" fontId="10" fillId="0" borderId="6" xfId="40" applyNumberFormat="1" applyFont="1" applyBorder="1"/>
    <xf numFmtId="0" fontId="43" fillId="0" borderId="0" xfId="71"/>
    <xf numFmtId="0" fontId="7" fillId="0" borderId="0" xfId="71" applyFont="1" applyAlignment="1" applyProtection="1">
      <alignment vertical="top"/>
      <protection locked="0"/>
    </xf>
    <xf numFmtId="0" fontId="7" fillId="0" borderId="0" xfId="71" applyFont="1" applyAlignment="1" applyProtection="1">
      <alignment horizontal="center" vertical="top"/>
      <protection locked="0"/>
    </xf>
    <xf numFmtId="0" fontId="9" fillId="0" borderId="0" xfId="71" applyFont="1" applyAlignment="1" applyProtection="1">
      <alignment horizontal="right" vertical="top"/>
      <protection locked="0"/>
    </xf>
    <xf numFmtId="0" fontId="11" fillId="0" borderId="4" xfId="71" applyFont="1" applyFill="1" applyBorder="1" applyAlignment="1" applyProtection="1">
      <alignment horizontal="center" vertical="center" shrinkToFit="1"/>
      <protection locked="0"/>
    </xf>
    <xf numFmtId="0" fontId="44" fillId="20" borderId="4" xfId="71" applyFont="1" applyFill="1" applyBorder="1" applyAlignment="1" applyProtection="1">
      <alignment horizontal="center" vertical="center"/>
      <protection locked="0"/>
    </xf>
    <xf numFmtId="3" fontId="44" fillId="20" borderId="4" xfId="71" applyNumberFormat="1" applyFont="1" applyFill="1" applyBorder="1" applyAlignment="1" applyProtection="1">
      <alignment horizontal="center" vertical="center"/>
      <protection locked="0"/>
    </xf>
    <xf numFmtId="0" fontId="44" fillId="20" borderId="31" xfId="71" applyFont="1" applyFill="1" applyBorder="1" applyAlignment="1" applyProtection="1">
      <alignment horizontal="center" vertical="center"/>
      <protection locked="0"/>
    </xf>
    <xf numFmtId="0" fontId="11" fillId="0" borderId="5" xfId="71" applyFont="1" applyFill="1" applyBorder="1" applyAlignment="1" applyProtection="1">
      <alignment horizontal="center" vertical="center" shrinkToFit="1"/>
      <protection locked="0"/>
    </xf>
    <xf numFmtId="0" fontId="50" fillId="0" borderId="9" xfId="71" applyFont="1" applyFill="1" applyBorder="1" applyAlignment="1" applyProtection="1">
      <alignment horizontal="left" vertical="top" wrapText="1"/>
      <protection locked="0"/>
    </xf>
    <xf numFmtId="0" fontId="44" fillId="0" borderId="9" xfId="71" applyFont="1" applyFill="1" applyBorder="1" applyAlignment="1" applyProtection="1">
      <alignment horizontal="center" vertical="center" wrapText="1"/>
      <protection locked="0"/>
    </xf>
    <xf numFmtId="0" fontId="44" fillId="2" borderId="9" xfId="71" applyFont="1" applyFill="1" applyBorder="1" applyAlignment="1" applyProtection="1">
      <alignment horizontal="center" vertical="center"/>
      <protection locked="0"/>
    </xf>
    <xf numFmtId="3" fontId="44" fillId="0" borderId="9" xfId="71" applyNumberFormat="1" applyFont="1" applyFill="1" applyBorder="1" applyAlignment="1" applyProtection="1">
      <alignment horizontal="center" vertical="center"/>
      <protection locked="0"/>
    </xf>
    <xf numFmtId="0" fontId="44" fillId="0" borderId="9" xfId="71" applyFont="1" applyFill="1" applyBorder="1" applyAlignment="1" applyProtection="1">
      <alignment horizontal="center" vertical="center"/>
      <protection locked="0"/>
    </xf>
    <xf numFmtId="0" fontId="49" fillId="0" borderId="9" xfId="71" applyFont="1" applyFill="1" applyBorder="1" applyAlignment="1" applyProtection="1">
      <alignment vertical="top"/>
      <protection locked="0"/>
    </xf>
    <xf numFmtId="49" fontId="50" fillId="0" borderId="5" xfId="71" applyNumberFormat="1" applyFont="1" applyBorder="1" applyAlignment="1">
      <alignment horizontal="left" vertical="top" wrapText="1"/>
    </xf>
    <xf numFmtId="49" fontId="50" fillId="0" borderId="9" xfId="71" applyNumberFormat="1" applyFont="1" applyFill="1" applyBorder="1" applyAlignment="1">
      <alignment horizontal="left" vertical="top" wrapText="1"/>
    </xf>
    <xf numFmtId="0" fontId="44" fillId="0" borderId="4" xfId="71" applyFont="1" applyFill="1" applyBorder="1" applyAlignment="1" applyProtection="1">
      <alignment horizontal="center" vertical="center" wrapText="1"/>
      <protection locked="0"/>
    </xf>
    <xf numFmtId="0" fontId="44" fillId="2" borderId="4" xfId="71" applyFont="1" applyFill="1" applyBorder="1" applyAlignment="1" applyProtection="1">
      <alignment horizontal="center" vertical="center"/>
      <protection locked="0"/>
    </xf>
    <xf numFmtId="3" fontId="44" fillId="0" borderId="4" xfId="71" applyNumberFormat="1" applyFont="1" applyFill="1" applyBorder="1" applyAlignment="1" applyProtection="1">
      <alignment horizontal="center" vertical="center"/>
      <protection locked="0"/>
    </xf>
    <xf numFmtId="0" fontId="44" fillId="0" borderId="4" xfId="71" applyFont="1" applyFill="1" applyBorder="1" applyAlignment="1" applyProtection="1">
      <alignment horizontal="center" vertical="center"/>
      <protection locked="0"/>
    </xf>
    <xf numFmtId="0" fontId="49" fillId="0" borderId="4" xfId="71" applyFont="1" applyFill="1" applyBorder="1" applyAlignment="1" applyProtection="1">
      <alignment vertical="top"/>
      <protection locked="0"/>
    </xf>
    <xf numFmtId="0" fontId="44" fillId="0" borderId="9" xfId="12" applyFont="1" applyFill="1" applyBorder="1" applyAlignment="1" applyProtection="1">
      <alignment vertical="top" wrapText="1"/>
    </xf>
    <xf numFmtId="0" fontId="52" fillId="0" borderId="4" xfId="87" applyFont="1" applyFill="1" applyBorder="1" applyAlignment="1">
      <alignment vertical="top" wrapText="1"/>
    </xf>
    <xf numFmtId="0" fontId="44" fillId="0" borderId="4" xfId="71" applyFont="1" applyFill="1" applyBorder="1" applyAlignment="1" applyProtection="1">
      <alignment horizontal="center" vertical="top"/>
    </xf>
    <xf numFmtId="0" fontId="44" fillId="0" borderId="4" xfId="71" applyFont="1" applyFill="1" applyBorder="1" applyAlignment="1" applyProtection="1">
      <alignment horizontal="center" vertical="top" wrapText="1"/>
      <protection locked="0"/>
    </xf>
    <xf numFmtId="3" fontId="44" fillId="2" borderId="4" xfId="71" applyNumberFormat="1" applyFont="1" applyFill="1" applyBorder="1" applyAlignment="1" applyProtection="1">
      <alignment horizontal="center" vertical="top"/>
    </xf>
    <xf numFmtId="3" fontId="44" fillId="0" borderId="4" xfId="71" applyNumberFormat="1" applyFont="1" applyFill="1" applyBorder="1" applyAlignment="1" applyProtection="1">
      <alignment horizontal="center" vertical="top"/>
    </xf>
    <xf numFmtId="3" fontId="44" fillId="2" borderId="9" xfId="71" applyNumberFormat="1" applyFont="1" applyFill="1" applyBorder="1" applyAlignment="1" applyProtection="1">
      <alignment horizontal="center" vertical="top"/>
    </xf>
    <xf numFmtId="0" fontId="44" fillId="0" borderId="4" xfId="71" applyFont="1" applyFill="1" applyBorder="1" applyAlignment="1" applyProtection="1">
      <alignment vertical="top"/>
    </xf>
    <xf numFmtId="0" fontId="44" fillId="0" borderId="4" xfId="87" applyFont="1" applyFill="1" applyBorder="1" applyAlignment="1">
      <alignment vertical="top" wrapText="1"/>
    </xf>
    <xf numFmtId="0" fontId="49" fillId="0" borderId="4" xfId="71" applyFont="1" applyFill="1" applyBorder="1" applyAlignment="1" applyProtection="1">
      <alignment vertical="top" wrapText="1"/>
    </xf>
    <xf numFmtId="0" fontId="13" fillId="0" borderId="0" xfId="71" applyFont="1"/>
    <xf numFmtId="188" fontId="49" fillId="0" borderId="9" xfId="40" applyNumberFormat="1" applyFont="1" applyFill="1" applyBorder="1" applyAlignment="1" applyProtection="1">
      <alignment vertical="top"/>
      <protection locked="0"/>
    </xf>
    <xf numFmtId="0" fontId="49" fillId="0" borderId="4" xfId="71" applyFont="1" applyFill="1" applyBorder="1" applyAlignment="1" applyProtection="1">
      <alignment horizontal="left" vertical="top" wrapText="1"/>
    </xf>
    <xf numFmtId="0" fontId="53" fillId="0" borderId="4" xfId="71" applyFont="1" applyFill="1" applyBorder="1" applyAlignment="1" applyProtection="1">
      <alignment vertical="top"/>
    </xf>
    <xf numFmtId="0" fontId="44" fillId="0" borderId="4" xfId="87" applyFont="1" applyFill="1" applyBorder="1" applyAlignment="1">
      <alignment horizontal="left" vertical="top" wrapText="1"/>
    </xf>
    <xf numFmtId="3" fontId="44" fillId="20" borderId="4" xfId="71" applyNumberFormat="1" applyFont="1" applyFill="1" applyBorder="1" applyAlignment="1" applyProtection="1">
      <alignment horizontal="center" vertical="top"/>
    </xf>
    <xf numFmtId="0" fontId="49" fillId="20" borderId="9" xfId="71" applyFont="1" applyFill="1" applyBorder="1" applyAlignment="1" applyProtection="1">
      <alignment vertical="top"/>
      <protection locked="0"/>
    </xf>
    <xf numFmtId="3" fontId="44" fillId="20" borderId="9" xfId="71" applyNumberFormat="1" applyFont="1" applyFill="1" applyBorder="1" applyAlignment="1" applyProtection="1">
      <alignment horizontal="center" vertical="top"/>
    </xf>
    <xf numFmtId="0" fontId="44" fillId="20" borderId="9" xfId="71" applyFont="1" applyFill="1" applyBorder="1" applyAlignment="1" applyProtection="1">
      <alignment horizontal="center" vertical="center"/>
    </xf>
    <xf numFmtId="0" fontId="44" fillId="20" borderId="9" xfId="71" applyFont="1" applyFill="1" applyBorder="1" applyAlignment="1" applyProtection="1">
      <alignment horizontal="center" vertical="top"/>
    </xf>
    <xf numFmtId="0" fontId="44" fillId="20" borderId="9" xfId="71" applyFont="1" applyFill="1" applyBorder="1" applyAlignment="1" applyProtection="1">
      <alignment vertical="top"/>
    </xf>
    <xf numFmtId="0" fontId="44" fillId="0" borderId="9" xfId="87" applyFont="1" applyFill="1" applyBorder="1" applyAlignment="1">
      <alignment vertical="top" wrapText="1"/>
    </xf>
    <xf numFmtId="3" fontId="44" fillId="0" borderId="9" xfId="71" applyNumberFormat="1" applyFont="1" applyFill="1" applyBorder="1" applyAlignment="1" applyProtection="1">
      <alignment horizontal="center" vertical="top"/>
    </xf>
    <xf numFmtId="0" fontId="49" fillId="0" borderId="9" xfId="71" applyFont="1" applyFill="1" applyBorder="1" applyAlignment="1" applyProtection="1">
      <alignment horizontal="left" vertical="top" wrapText="1"/>
    </xf>
    <xf numFmtId="0" fontId="44" fillId="0" borderId="9" xfId="71" applyFont="1" applyFill="1" applyBorder="1" applyAlignment="1" applyProtection="1">
      <alignment vertical="top"/>
    </xf>
    <xf numFmtId="0" fontId="44" fillId="0" borderId="4" xfId="71" applyFont="1" applyFill="1" applyBorder="1" applyAlignment="1" applyProtection="1">
      <alignment horizontal="center" vertical="center"/>
    </xf>
    <xf numFmtId="3" fontId="44" fillId="2" borderId="4" xfId="71" applyNumberFormat="1" applyFont="1" applyFill="1" applyBorder="1" applyAlignment="1" applyProtection="1">
      <alignment horizontal="center" vertical="center"/>
    </xf>
    <xf numFmtId="3" fontId="44" fillId="0" borderId="4" xfId="71" applyNumberFormat="1" applyFont="1" applyFill="1" applyBorder="1" applyAlignment="1" applyProtection="1">
      <alignment horizontal="center" vertical="center"/>
    </xf>
    <xf numFmtId="0" fontId="49" fillId="0" borderId="9" xfId="71" applyFont="1" applyFill="1" applyBorder="1" applyAlignment="1" applyProtection="1">
      <alignment vertical="center"/>
      <protection locked="0"/>
    </xf>
    <xf numFmtId="3" fontId="44" fillId="2" borderId="9" xfId="71" applyNumberFormat="1" applyFont="1" applyFill="1" applyBorder="1" applyAlignment="1" applyProtection="1">
      <alignment horizontal="center" vertical="center"/>
    </xf>
    <xf numFmtId="188" fontId="49" fillId="0" borderId="9" xfId="40" applyNumberFormat="1" applyFont="1" applyFill="1" applyBorder="1" applyAlignment="1" applyProtection="1">
      <alignment vertical="center"/>
      <protection locked="0"/>
    </xf>
    <xf numFmtId="3" fontId="49" fillId="0" borderId="4" xfId="71" applyNumberFormat="1" applyFont="1" applyFill="1" applyBorder="1" applyAlignment="1" applyProtection="1">
      <alignment horizontal="center" vertical="center"/>
    </xf>
    <xf numFmtId="188" fontId="44" fillId="0" borderId="4" xfId="40" applyNumberFormat="1" applyFont="1" applyFill="1" applyBorder="1" applyAlignment="1" applyProtection="1">
      <alignment vertical="center"/>
      <protection locked="0"/>
    </xf>
    <xf numFmtId="188" fontId="49" fillId="0" borderId="9" xfId="40" applyNumberFormat="1" applyFont="1" applyFill="1" applyBorder="1" applyAlignment="1" applyProtection="1">
      <alignment horizontal="center" vertical="center"/>
      <protection locked="0"/>
    </xf>
    <xf numFmtId="0" fontId="49" fillId="0" borderId="9" xfId="71" applyFont="1" applyFill="1" applyBorder="1" applyAlignment="1" applyProtection="1">
      <alignment horizontal="center" vertical="center"/>
      <protection locked="0"/>
    </xf>
    <xf numFmtId="3" fontId="44" fillId="0" borderId="9" xfId="71" applyNumberFormat="1" applyFont="1" applyFill="1" applyBorder="1" applyAlignment="1" applyProtection="1">
      <alignment horizontal="center" vertical="center"/>
    </xf>
    <xf numFmtId="188" fontId="44" fillId="0" borderId="9" xfId="40" applyNumberFormat="1" applyFont="1" applyFill="1" applyBorder="1" applyAlignment="1" applyProtection="1">
      <alignment horizontal="center" vertical="center"/>
      <protection locked="0"/>
    </xf>
    <xf numFmtId="188" fontId="44" fillId="0" borderId="4" xfId="40" applyNumberFormat="1" applyFont="1" applyFill="1" applyBorder="1" applyAlignment="1" applyProtection="1">
      <alignment horizontal="center" vertical="center"/>
      <protection locked="0"/>
    </xf>
    <xf numFmtId="188" fontId="49" fillId="0" borderId="9" xfId="7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49" fillId="0" borderId="4" xfId="71" applyFont="1" applyFill="1" applyBorder="1" applyAlignment="1" applyProtection="1">
      <alignment horizontal="center" vertical="center"/>
    </xf>
    <xf numFmtId="0" fontId="49" fillId="0" borderId="4" xfId="71" applyFont="1" applyFill="1" applyBorder="1" applyAlignment="1" applyProtection="1">
      <alignment horizontal="center" vertical="center" wrapText="1"/>
      <protection locked="0"/>
    </xf>
    <xf numFmtId="3" fontId="49" fillId="0" borderId="9" xfId="71" applyNumberFormat="1" applyFont="1" applyFill="1" applyBorder="1" applyAlignment="1" applyProtection="1">
      <alignment horizontal="center" vertical="center"/>
    </xf>
    <xf numFmtId="188" fontId="7" fillId="20" borderId="10" xfId="40" applyNumberFormat="1" applyFont="1" applyFill="1" applyBorder="1" applyAlignment="1">
      <alignment horizontal="center" vertical="center"/>
    </xf>
    <xf numFmtId="3" fontId="7" fillId="20" borderId="10" xfId="71" applyNumberFormat="1" applyFont="1" applyFill="1" applyBorder="1"/>
    <xf numFmtId="188" fontId="7" fillId="20" borderId="10" xfId="40" applyNumberFormat="1" applyFont="1" applyFill="1" applyBorder="1"/>
    <xf numFmtId="188" fontId="7" fillId="0" borderId="10" xfId="40" applyNumberFormat="1" applyFont="1" applyBorder="1" applyAlignment="1"/>
    <xf numFmtId="188" fontId="11" fillId="0" borderId="11" xfId="70" applyNumberFormat="1" applyFont="1" applyBorder="1" applyAlignment="1">
      <alignment vertical="top"/>
    </xf>
    <xf numFmtId="188" fontId="9" fillId="0" borderId="10" xfId="70" applyNumberFormat="1" applyFont="1" applyBorder="1" applyAlignment="1"/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vertical="top"/>
    </xf>
    <xf numFmtId="188" fontId="9" fillId="0" borderId="5" xfId="70" applyNumberFormat="1" applyFont="1" applyBorder="1" applyAlignment="1">
      <alignment vertical="top"/>
    </xf>
    <xf numFmtId="0" fontId="9" fillId="0" borderId="5" xfId="0" applyFont="1" applyBorder="1" applyAlignment="1">
      <alignment wrapText="1"/>
    </xf>
    <xf numFmtId="188" fontId="9" fillId="0" borderId="13" xfId="70" applyNumberFormat="1" applyFont="1" applyBorder="1" applyAlignment="1">
      <alignment vertical="top"/>
    </xf>
    <xf numFmtId="0" fontId="9" fillId="0" borderId="5" xfId="0" applyFont="1" applyBorder="1" applyAlignment="1">
      <alignment vertical="top" wrapText="1"/>
    </xf>
    <xf numFmtId="188" fontId="49" fillId="0" borderId="9" xfId="70" applyNumberFormat="1" applyFont="1" applyFill="1" applyBorder="1" applyAlignment="1" applyProtection="1">
      <alignment vertical="center"/>
      <protection locked="0"/>
    </xf>
    <xf numFmtId="0" fontId="11" fillId="0" borderId="31" xfId="71" applyFont="1" applyBorder="1" applyAlignment="1">
      <alignment horizontal="center"/>
    </xf>
    <xf numFmtId="0" fontId="11" fillId="0" borderId="32" xfId="71" applyFont="1" applyBorder="1" applyAlignment="1">
      <alignment horizontal="center"/>
    </xf>
    <xf numFmtId="0" fontId="11" fillId="0" borderId="7" xfId="71" applyFont="1" applyBorder="1" applyAlignment="1">
      <alignment horizontal="center"/>
    </xf>
    <xf numFmtId="0" fontId="11" fillId="0" borderId="6" xfId="71" applyFont="1" applyBorder="1" applyAlignment="1">
      <alignment horizontal="center"/>
    </xf>
    <xf numFmtId="0" fontId="11" fillId="0" borderId="33" xfId="71" applyFont="1" applyBorder="1" applyAlignment="1">
      <alignment horizontal="center"/>
    </xf>
    <xf numFmtId="0" fontId="11" fillId="0" borderId="34" xfId="71" applyFont="1" applyBorder="1" applyAlignment="1">
      <alignment horizontal="center"/>
    </xf>
    <xf numFmtId="0" fontId="44" fillId="0" borderId="0" xfId="71" applyFont="1" applyAlignment="1">
      <alignment horizontal="center"/>
    </xf>
    <xf numFmtId="0" fontId="11" fillId="0" borderId="2" xfId="71" applyFont="1" applyBorder="1" applyAlignment="1">
      <alignment horizontal="center"/>
    </xf>
    <xf numFmtId="0" fontId="46" fillId="0" borderId="32" xfId="71" applyFont="1" applyBorder="1"/>
    <xf numFmtId="0" fontId="12" fillId="0" borderId="3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55" applyFont="1" applyFill="1" applyBorder="1" applyAlignment="1">
      <alignment horizontal="center" vertical="center" wrapText="1"/>
    </xf>
    <xf numFmtId="0" fontId="11" fillId="0" borderId="3" xfId="55" applyFont="1" applyFill="1" applyBorder="1" applyAlignment="1">
      <alignment horizontal="center" vertical="center" wrapText="1"/>
    </xf>
    <xf numFmtId="0" fontId="11" fillId="0" borderId="5" xfId="55" applyFont="1" applyFill="1" applyBorder="1" applyAlignment="1">
      <alignment horizontal="center" vertical="center" wrapText="1"/>
    </xf>
    <xf numFmtId="0" fontId="11" fillId="0" borderId="31" xfId="69" applyFont="1" applyBorder="1" applyAlignment="1">
      <alignment horizontal="center" vertical="top" wrapText="1"/>
    </xf>
    <xf numFmtId="0" fontId="11" fillId="0" borderId="32" xfId="69" applyFont="1" applyBorder="1" applyAlignment="1">
      <alignment horizontal="center" vertical="top"/>
    </xf>
    <xf numFmtId="0" fontId="11" fillId="0" borderId="4" xfId="69" applyFont="1" applyBorder="1" applyAlignment="1">
      <alignment horizontal="center" vertical="center" wrapText="1"/>
    </xf>
    <xf numFmtId="0" fontId="11" fillId="0" borderId="3" xfId="69" applyFont="1" applyBorder="1" applyAlignment="1">
      <alignment horizontal="center" vertical="center" wrapText="1"/>
    </xf>
    <xf numFmtId="0" fontId="11" fillId="0" borderId="5" xfId="69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44" fillId="0" borderId="0" xfId="71" applyFont="1" applyAlignment="1" applyProtection="1">
      <alignment horizontal="center" vertical="top"/>
      <protection locked="0"/>
    </xf>
    <xf numFmtId="0" fontId="44" fillId="0" borderId="0" xfId="71" applyFont="1" applyAlignment="1" applyProtection="1">
      <alignment horizontal="left" vertical="top"/>
      <protection locked="0"/>
    </xf>
    <xf numFmtId="0" fontId="10" fillId="0" borderId="0" xfId="71" applyFont="1" applyAlignment="1" applyProtection="1">
      <alignment horizontal="left" vertical="top"/>
      <protection locked="0"/>
    </xf>
    <xf numFmtId="0" fontId="44" fillId="20" borderId="4" xfId="71" applyFont="1" applyFill="1" applyBorder="1" applyAlignment="1" applyProtection="1">
      <alignment horizontal="center" wrapText="1"/>
      <protection locked="0"/>
    </xf>
    <xf numFmtId="0" fontId="44" fillId="20" borderId="3" xfId="71" applyFont="1" applyFill="1" applyBorder="1" applyAlignment="1" applyProtection="1">
      <alignment horizontal="center" wrapText="1"/>
      <protection locked="0"/>
    </xf>
    <xf numFmtId="0" fontId="44" fillId="20" borderId="4" xfId="71" applyFont="1" applyFill="1" applyBorder="1" applyAlignment="1" applyProtection="1">
      <alignment horizontal="center" vertical="center" wrapText="1"/>
      <protection locked="0"/>
    </xf>
    <xf numFmtId="0" fontId="44" fillId="20" borderId="3" xfId="71" applyFont="1" applyFill="1" applyBorder="1" applyAlignment="1" applyProtection="1">
      <alignment horizontal="center" vertical="center" wrapText="1"/>
      <protection locked="0"/>
    </xf>
    <xf numFmtId="0" fontId="44" fillId="20" borderId="5" xfId="71" applyFont="1" applyFill="1" applyBorder="1" applyAlignment="1" applyProtection="1">
      <alignment horizontal="center" vertical="center" wrapText="1"/>
      <protection locked="0"/>
    </xf>
    <xf numFmtId="0" fontId="44" fillId="20" borderId="7" xfId="71" applyFont="1" applyFill="1" applyBorder="1" applyAlignment="1" applyProtection="1">
      <alignment horizontal="center" vertical="center"/>
      <protection locked="0"/>
    </xf>
    <xf numFmtId="0" fontId="49" fillId="20" borderId="2" xfId="71" applyFont="1" applyFill="1" applyBorder="1" applyAlignment="1" applyProtection="1">
      <alignment vertical="center"/>
      <protection locked="0"/>
    </xf>
    <xf numFmtId="0" fontId="11" fillId="0" borderId="31" xfId="71" applyFont="1" applyFill="1" applyBorder="1" applyAlignment="1" applyProtection="1">
      <alignment horizontal="center" vertical="center"/>
      <protection locked="0"/>
    </xf>
    <xf numFmtId="0" fontId="9" fillId="0" borderId="32" xfId="71" applyFont="1" applyFill="1" applyBorder="1" applyAlignment="1" applyProtection="1">
      <alignment vertical="center"/>
      <protection locked="0"/>
    </xf>
    <xf numFmtId="0" fontId="9" fillId="0" borderId="33" xfId="71" applyFont="1" applyFill="1" applyBorder="1" applyAlignment="1" applyProtection="1">
      <alignment vertical="center"/>
      <protection locked="0"/>
    </xf>
    <xf numFmtId="0" fontId="9" fillId="0" borderId="34" xfId="71" applyFont="1" applyFill="1" applyBorder="1" applyAlignment="1" applyProtection="1">
      <alignment vertical="center"/>
      <protection locked="0"/>
    </xf>
    <xf numFmtId="0" fontId="49" fillId="20" borderId="6" xfId="71" applyFont="1" applyFill="1" applyBorder="1" applyAlignment="1" applyProtection="1">
      <alignment vertical="center"/>
      <protection locked="0"/>
    </xf>
    <xf numFmtId="0" fontId="44" fillId="20" borderId="3" xfId="71" applyFont="1" applyFill="1" applyBorder="1" applyAlignment="1" applyProtection="1">
      <alignment horizontal="center" vertical="top" wrapText="1"/>
      <protection locked="0"/>
    </xf>
    <xf numFmtId="0" fontId="44" fillId="20" borderId="5" xfId="71" applyFont="1" applyFill="1" applyBorder="1" applyAlignment="1" applyProtection="1">
      <alignment horizontal="center" vertical="top" wrapText="1"/>
      <protection locked="0"/>
    </xf>
    <xf numFmtId="188" fontId="54" fillId="0" borderId="6" xfId="70" applyNumberFormat="1" applyFont="1" applyBorder="1"/>
    <xf numFmtId="188" fontId="54" fillId="0" borderId="3" xfId="70" applyNumberFormat="1" applyFont="1" applyBorder="1"/>
    <xf numFmtId="0" fontId="54" fillId="0" borderId="4" xfId="71" applyFont="1" applyBorder="1" applyAlignment="1">
      <alignment horizontal="center" vertical="center" wrapText="1"/>
    </xf>
    <xf numFmtId="0" fontId="54" fillId="0" borderId="5" xfId="71" applyFont="1" applyBorder="1" applyAlignment="1">
      <alignment horizontal="center" vertical="center" wrapText="1"/>
    </xf>
  </cellXfs>
  <cellStyles count="88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75" xfId="1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Comma 2" xfId="40"/>
    <cellStyle name="Comma 2 2" xfId="65"/>
    <cellStyle name="Comma 2 3" xfId="72"/>
    <cellStyle name="Comma 2 5" xfId="41"/>
    <cellStyle name="Comma 3" xfId="42"/>
    <cellStyle name="Comma 3 2" xfId="73"/>
    <cellStyle name="Comma 3 3" xfId="74"/>
    <cellStyle name="Comma 4" xfId="66"/>
    <cellStyle name="Comma 5" xfId="67"/>
    <cellStyle name="Comma 6" xfId="75"/>
    <cellStyle name="Comma 6 2" xfId="43"/>
    <cellStyle name="Comma 7" xfId="76"/>
    <cellStyle name="Explanatory Text" xfId="44"/>
    <cellStyle name="Good" xfId="45"/>
    <cellStyle name="Header1" xfId="2"/>
    <cellStyle name="Header2" xfId="3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1 2" xfId="53"/>
    <cellStyle name="Normal 2" xfId="54"/>
    <cellStyle name="Normal 3" xfId="55"/>
    <cellStyle name="Normal 3 2" xfId="77"/>
    <cellStyle name="Normal 3 3" xfId="78"/>
    <cellStyle name="Normal 4" xfId="68"/>
    <cellStyle name="Normal 4 2" xfId="79"/>
    <cellStyle name="Normal 5" xfId="71"/>
    <cellStyle name="Normal 7" xfId="56"/>
    <cellStyle name="Normal_แผนงาน-งบประมาณ 2553" xfId="87"/>
    <cellStyle name="Note" xfId="57"/>
    <cellStyle name="Output" xfId="58"/>
    <cellStyle name="Title" xfId="59"/>
    <cellStyle name="Total" xfId="60"/>
    <cellStyle name="Warning Text" xfId="61"/>
    <cellStyle name="เครื่องหมายจุลภาค" xfId="70" builtinId="3"/>
    <cellStyle name="เครื่องหมายจุลภาค 2" xfId="80"/>
    <cellStyle name="เครื่องหมายจุลภาค 3" xfId="81"/>
    <cellStyle name="เครื่องหมายจุลภาค 3 2" xfId="82"/>
    <cellStyle name="เครื่องหมายจุลภาค 4" xfId="83"/>
    <cellStyle name="เครื่องหมายจุลภาค 5" xfId="84"/>
    <cellStyle name="น้บะภฒ_95" xfId="4"/>
    <cellStyle name="ปกติ" xfId="0" builtinId="0"/>
    <cellStyle name="ปกติ 2" xfId="5"/>
    <cellStyle name="ปกติ 2 2" xfId="62"/>
    <cellStyle name="ปกติ 3" xfId="11"/>
    <cellStyle name="ปกติ 3 2" xfId="12"/>
    <cellStyle name="ปกติ 4" xfId="63"/>
    <cellStyle name="ปกติ 5" xfId="64"/>
    <cellStyle name="ปกติ 6" xfId="85"/>
    <cellStyle name="ปกติ 7" xfId="86"/>
    <cellStyle name="ปกติ_แบบฟอร์มกรรมาธิการฯ 59-2" xfId="69"/>
    <cellStyle name="ฤธถ [0]_95" xfId="6"/>
    <cellStyle name="ฤธถ_95" xfId="7"/>
    <cellStyle name="ล๋ศญ [0]_95" xfId="8"/>
    <cellStyle name="ล๋ศญ_95" xfId="9"/>
    <cellStyle name="วฅมุ_4ฟ๙ฝวภ๛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23</xdr:row>
      <xdr:rowOff>476250</xdr:rowOff>
    </xdr:from>
    <xdr:to>
      <xdr:col>11</xdr:col>
      <xdr:colOff>523875</xdr:colOff>
      <xdr:row>23</xdr:row>
      <xdr:rowOff>476250</xdr:rowOff>
    </xdr:to>
    <xdr:cxnSp macro="">
      <xdr:nvCxnSpPr>
        <xdr:cNvPr id="12" name="Straight Arrow Connector 11"/>
        <xdr:cNvCxnSpPr/>
      </xdr:nvCxnSpPr>
      <xdr:spPr bwMode="auto">
        <a:xfrm>
          <a:off x="6889750" y="25019000"/>
          <a:ext cx="106362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14</xdr:col>
      <xdr:colOff>762000</xdr:colOff>
      <xdr:row>23</xdr:row>
      <xdr:rowOff>508000</xdr:rowOff>
    </xdr:from>
    <xdr:to>
      <xdr:col>18</xdr:col>
      <xdr:colOff>0</xdr:colOff>
      <xdr:row>23</xdr:row>
      <xdr:rowOff>508000</xdr:rowOff>
    </xdr:to>
    <xdr:cxnSp macro="">
      <xdr:nvCxnSpPr>
        <xdr:cNvPr id="15" name="Straight Arrow Connector 14"/>
        <xdr:cNvCxnSpPr/>
      </xdr:nvCxnSpPr>
      <xdr:spPr bwMode="auto">
        <a:xfrm>
          <a:off x="10048875" y="25050750"/>
          <a:ext cx="163512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15</xdr:col>
      <xdr:colOff>0</xdr:colOff>
      <xdr:row>24</xdr:row>
      <xdr:rowOff>635000</xdr:rowOff>
    </xdr:from>
    <xdr:to>
      <xdr:col>17</xdr:col>
      <xdr:colOff>15875</xdr:colOff>
      <xdr:row>24</xdr:row>
      <xdr:rowOff>635000</xdr:rowOff>
    </xdr:to>
    <xdr:cxnSp macro="">
      <xdr:nvCxnSpPr>
        <xdr:cNvPr id="30" name="Straight Arrow Connector 29"/>
        <xdr:cNvCxnSpPr/>
      </xdr:nvCxnSpPr>
      <xdr:spPr bwMode="auto">
        <a:xfrm>
          <a:off x="10064750" y="26114375"/>
          <a:ext cx="10953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15</xdr:col>
      <xdr:colOff>15875</xdr:colOff>
      <xdr:row>25</xdr:row>
      <xdr:rowOff>793750</xdr:rowOff>
    </xdr:from>
    <xdr:to>
      <xdr:col>16</xdr:col>
      <xdr:colOff>0</xdr:colOff>
      <xdr:row>25</xdr:row>
      <xdr:rowOff>793750</xdr:rowOff>
    </xdr:to>
    <xdr:cxnSp macro="">
      <xdr:nvCxnSpPr>
        <xdr:cNvPr id="5" name="Straight Arrow Connector 4"/>
        <xdr:cNvCxnSpPr/>
      </xdr:nvCxnSpPr>
      <xdr:spPr bwMode="auto">
        <a:xfrm>
          <a:off x="10080625" y="27400250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5</xdr:col>
      <xdr:colOff>0</xdr:colOff>
      <xdr:row>13</xdr:row>
      <xdr:rowOff>889000</xdr:rowOff>
    </xdr:from>
    <xdr:to>
      <xdr:col>5</xdr:col>
      <xdr:colOff>523875</xdr:colOff>
      <xdr:row>13</xdr:row>
      <xdr:rowOff>889000</xdr:rowOff>
    </xdr:to>
    <xdr:cxnSp macro="">
      <xdr:nvCxnSpPr>
        <xdr:cNvPr id="6" name="Straight Arrow Connector 5"/>
        <xdr:cNvCxnSpPr/>
      </xdr:nvCxnSpPr>
      <xdr:spPr bwMode="auto">
        <a:xfrm>
          <a:off x="3952875" y="6540500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4</xdr:col>
      <xdr:colOff>269875</xdr:colOff>
      <xdr:row>14</xdr:row>
      <xdr:rowOff>920750</xdr:rowOff>
    </xdr:from>
    <xdr:to>
      <xdr:col>5</xdr:col>
      <xdr:colOff>254000</xdr:colOff>
      <xdr:row>14</xdr:row>
      <xdr:rowOff>920750</xdr:rowOff>
    </xdr:to>
    <xdr:cxnSp macro="">
      <xdr:nvCxnSpPr>
        <xdr:cNvPr id="9" name="Straight Arrow Connector 8"/>
        <xdr:cNvCxnSpPr/>
      </xdr:nvCxnSpPr>
      <xdr:spPr bwMode="auto">
        <a:xfrm>
          <a:off x="3683000" y="8366125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16</xdr:col>
      <xdr:colOff>0</xdr:colOff>
      <xdr:row>15</xdr:row>
      <xdr:rowOff>555625</xdr:rowOff>
    </xdr:from>
    <xdr:to>
      <xdr:col>16</xdr:col>
      <xdr:colOff>523875</xdr:colOff>
      <xdr:row>15</xdr:row>
      <xdr:rowOff>555625</xdr:rowOff>
    </xdr:to>
    <xdr:cxnSp macro="">
      <xdr:nvCxnSpPr>
        <xdr:cNvPr id="10" name="Straight Arrow Connector 9"/>
        <xdr:cNvCxnSpPr/>
      </xdr:nvCxnSpPr>
      <xdr:spPr bwMode="auto">
        <a:xfrm>
          <a:off x="10683875" y="9731375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21</xdr:col>
      <xdr:colOff>0</xdr:colOff>
      <xdr:row>16</xdr:row>
      <xdr:rowOff>857250</xdr:rowOff>
    </xdr:from>
    <xdr:to>
      <xdr:col>21</xdr:col>
      <xdr:colOff>523875</xdr:colOff>
      <xdr:row>16</xdr:row>
      <xdr:rowOff>857250</xdr:rowOff>
    </xdr:to>
    <xdr:cxnSp macro="">
      <xdr:nvCxnSpPr>
        <xdr:cNvPr id="11" name="Straight Arrow Connector 10"/>
        <xdr:cNvCxnSpPr/>
      </xdr:nvCxnSpPr>
      <xdr:spPr bwMode="auto">
        <a:xfrm>
          <a:off x="13954125" y="11160125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22</xdr:col>
      <xdr:colOff>0</xdr:colOff>
      <xdr:row>17</xdr:row>
      <xdr:rowOff>1127125</xdr:rowOff>
    </xdr:from>
    <xdr:to>
      <xdr:col>22</xdr:col>
      <xdr:colOff>523875</xdr:colOff>
      <xdr:row>17</xdr:row>
      <xdr:rowOff>1127125</xdr:rowOff>
    </xdr:to>
    <xdr:cxnSp macro="">
      <xdr:nvCxnSpPr>
        <xdr:cNvPr id="13" name="Straight Arrow Connector 12"/>
        <xdr:cNvCxnSpPr/>
      </xdr:nvCxnSpPr>
      <xdr:spPr bwMode="auto">
        <a:xfrm>
          <a:off x="14493875" y="13033375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5</xdr:col>
      <xdr:colOff>0</xdr:colOff>
      <xdr:row>18</xdr:row>
      <xdr:rowOff>793750</xdr:rowOff>
    </xdr:from>
    <xdr:to>
      <xdr:col>5</xdr:col>
      <xdr:colOff>523875</xdr:colOff>
      <xdr:row>18</xdr:row>
      <xdr:rowOff>793750</xdr:rowOff>
    </xdr:to>
    <xdr:cxnSp macro="">
      <xdr:nvCxnSpPr>
        <xdr:cNvPr id="14" name="Straight Arrow Connector 13"/>
        <xdr:cNvCxnSpPr/>
      </xdr:nvCxnSpPr>
      <xdr:spPr bwMode="auto">
        <a:xfrm>
          <a:off x="3952875" y="14636750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16</xdr:col>
      <xdr:colOff>15875</xdr:colOff>
      <xdr:row>19</xdr:row>
      <xdr:rowOff>1365250</xdr:rowOff>
    </xdr:from>
    <xdr:to>
      <xdr:col>17</xdr:col>
      <xdr:colOff>0</xdr:colOff>
      <xdr:row>19</xdr:row>
      <xdr:rowOff>1365250</xdr:rowOff>
    </xdr:to>
    <xdr:cxnSp macro="">
      <xdr:nvCxnSpPr>
        <xdr:cNvPr id="16" name="Straight Arrow Connector 15"/>
        <xdr:cNvCxnSpPr/>
      </xdr:nvCxnSpPr>
      <xdr:spPr bwMode="auto">
        <a:xfrm>
          <a:off x="10699750" y="16700500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3</xdr:col>
      <xdr:colOff>15875</xdr:colOff>
      <xdr:row>20</xdr:row>
      <xdr:rowOff>650875</xdr:rowOff>
    </xdr:from>
    <xdr:to>
      <xdr:col>4</xdr:col>
      <xdr:colOff>0</xdr:colOff>
      <xdr:row>20</xdr:row>
      <xdr:rowOff>650875</xdr:rowOff>
    </xdr:to>
    <xdr:cxnSp macro="">
      <xdr:nvCxnSpPr>
        <xdr:cNvPr id="17" name="Straight Arrow Connector 16"/>
        <xdr:cNvCxnSpPr/>
      </xdr:nvCxnSpPr>
      <xdr:spPr bwMode="auto">
        <a:xfrm>
          <a:off x="2889250" y="18526125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16</xdr:col>
      <xdr:colOff>0</xdr:colOff>
      <xdr:row>21</xdr:row>
      <xdr:rowOff>936625</xdr:rowOff>
    </xdr:from>
    <xdr:to>
      <xdr:col>16</xdr:col>
      <xdr:colOff>523875</xdr:colOff>
      <xdr:row>21</xdr:row>
      <xdr:rowOff>936625</xdr:rowOff>
    </xdr:to>
    <xdr:cxnSp macro="">
      <xdr:nvCxnSpPr>
        <xdr:cNvPr id="18" name="Straight Arrow Connector 17"/>
        <xdr:cNvCxnSpPr/>
      </xdr:nvCxnSpPr>
      <xdr:spPr bwMode="auto">
        <a:xfrm>
          <a:off x="10683875" y="20034250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11</xdr:col>
      <xdr:colOff>15875</xdr:colOff>
      <xdr:row>22</xdr:row>
      <xdr:rowOff>777875</xdr:rowOff>
    </xdr:from>
    <xdr:to>
      <xdr:col>12</xdr:col>
      <xdr:colOff>0</xdr:colOff>
      <xdr:row>22</xdr:row>
      <xdr:rowOff>777875</xdr:rowOff>
    </xdr:to>
    <xdr:cxnSp macro="">
      <xdr:nvCxnSpPr>
        <xdr:cNvPr id="19" name="Straight Arrow Connector 18"/>
        <xdr:cNvCxnSpPr/>
      </xdr:nvCxnSpPr>
      <xdr:spPr bwMode="auto">
        <a:xfrm>
          <a:off x="7524750" y="21637625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21</xdr:col>
      <xdr:colOff>0</xdr:colOff>
      <xdr:row>30</xdr:row>
      <xdr:rowOff>968375</xdr:rowOff>
    </xdr:from>
    <xdr:to>
      <xdr:col>21</xdr:col>
      <xdr:colOff>523875</xdr:colOff>
      <xdr:row>30</xdr:row>
      <xdr:rowOff>968375</xdr:rowOff>
    </xdr:to>
    <xdr:cxnSp macro="">
      <xdr:nvCxnSpPr>
        <xdr:cNvPr id="20" name="Straight Arrow Connector 19"/>
        <xdr:cNvCxnSpPr/>
      </xdr:nvCxnSpPr>
      <xdr:spPr bwMode="auto">
        <a:xfrm>
          <a:off x="13954125" y="33464500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4</xdr:col>
      <xdr:colOff>0</xdr:colOff>
      <xdr:row>29</xdr:row>
      <xdr:rowOff>1254125</xdr:rowOff>
    </xdr:from>
    <xdr:to>
      <xdr:col>6</xdr:col>
      <xdr:colOff>15875</xdr:colOff>
      <xdr:row>29</xdr:row>
      <xdr:rowOff>1254125</xdr:rowOff>
    </xdr:to>
    <xdr:cxnSp macro="">
      <xdr:nvCxnSpPr>
        <xdr:cNvPr id="21" name="Straight Arrow Connector 20"/>
        <xdr:cNvCxnSpPr/>
      </xdr:nvCxnSpPr>
      <xdr:spPr bwMode="auto">
        <a:xfrm>
          <a:off x="3413125" y="31384875"/>
          <a:ext cx="10953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16</xdr:col>
      <xdr:colOff>0</xdr:colOff>
      <xdr:row>28</xdr:row>
      <xdr:rowOff>698500</xdr:rowOff>
    </xdr:from>
    <xdr:to>
      <xdr:col>16</xdr:col>
      <xdr:colOff>523875</xdr:colOff>
      <xdr:row>28</xdr:row>
      <xdr:rowOff>698500</xdr:rowOff>
    </xdr:to>
    <xdr:cxnSp macro="">
      <xdr:nvCxnSpPr>
        <xdr:cNvPr id="22" name="Straight Arrow Connector 21"/>
        <xdr:cNvCxnSpPr/>
      </xdr:nvCxnSpPr>
      <xdr:spPr bwMode="auto">
        <a:xfrm>
          <a:off x="10683875" y="29527500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3</xdr:col>
      <xdr:colOff>0</xdr:colOff>
      <xdr:row>26</xdr:row>
      <xdr:rowOff>793750</xdr:rowOff>
    </xdr:from>
    <xdr:to>
      <xdr:col>3</xdr:col>
      <xdr:colOff>523875</xdr:colOff>
      <xdr:row>26</xdr:row>
      <xdr:rowOff>793750</xdr:rowOff>
    </xdr:to>
    <xdr:cxnSp macro="">
      <xdr:nvCxnSpPr>
        <xdr:cNvPr id="23" name="Straight Arrow Connector 22"/>
        <xdr:cNvCxnSpPr/>
      </xdr:nvCxnSpPr>
      <xdr:spPr bwMode="auto">
        <a:xfrm>
          <a:off x="2873375" y="26638250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21</xdr:col>
      <xdr:colOff>0</xdr:colOff>
      <xdr:row>27</xdr:row>
      <xdr:rowOff>777875</xdr:rowOff>
    </xdr:from>
    <xdr:to>
      <xdr:col>21</xdr:col>
      <xdr:colOff>523875</xdr:colOff>
      <xdr:row>27</xdr:row>
      <xdr:rowOff>777875</xdr:rowOff>
    </xdr:to>
    <xdr:cxnSp macro="">
      <xdr:nvCxnSpPr>
        <xdr:cNvPr id="24" name="Straight Arrow Connector 23"/>
        <xdr:cNvCxnSpPr/>
      </xdr:nvCxnSpPr>
      <xdr:spPr bwMode="auto">
        <a:xfrm>
          <a:off x="13954125" y="28114625"/>
          <a:ext cx="5238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dustry.go.th/ops/DownloadDoc/&#3649;&#3610;&#3610;&#3615;&#3629;&#3619;&#3660;&#3617;%20&#3626;&#3611;.%201-7%20&#3649;&#3621;&#3632;&#3611;&#3599;&#3636;&#3607;&#3636;&#3609;&#3591;&#3610;&#3611;&#3619;&#3632;&#3617;&#3634;&#3603;&#3593;&#3610;&#3633;&#3610;&#3611;&#3619;&#3633;&#3610;&#3611;&#3619;&#3640;&#3591;&#3621;&#3656;&#3634;&#3626;&#3640;&#3604;/Documents%20and%20Settings/econ/Desktop/old%2054/&#3648;&#3592;&#3619;&#3592;&#3634;/&#3605;&#3633;&#3623;&#3629;&#3618;&#3656;&#3634;&#35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L-SNY/Desktop/Documents%20and%20Settings/econ/Desktop/old%2054/&#3648;&#3592;&#3619;&#3592;&#3634;/&#3605;&#3633;&#3623;&#3629;&#3618;&#3656;&#3634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บรม"/>
      <sheetName val="seminar"/>
      <sheetName val="perform (2)"/>
      <sheetName val="publicrelation"/>
      <sheetName val="สิ่งพิมพ์"/>
      <sheetName val="consult"/>
      <sheetName val="foriegn"/>
      <sheetName val="ต่อหน่วย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บรม"/>
      <sheetName val="seminar"/>
      <sheetName val="perform (2)"/>
      <sheetName val="publicrelation"/>
      <sheetName val="สิ่งพิมพ์"/>
      <sheetName val="consult"/>
      <sheetName val="foriegn"/>
      <sheetName val="ต่อหน่วย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21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4"/>
  <sheetViews>
    <sheetView zoomScale="110" zoomScaleNormal="110" workbookViewId="0">
      <selection activeCell="B5" sqref="B5:C5"/>
    </sheetView>
  </sheetViews>
  <sheetFormatPr defaultRowHeight="21"/>
  <cols>
    <col min="1" max="1" width="45.6640625" style="84" customWidth="1"/>
    <col min="2" max="2" width="7.83203125" style="84" customWidth="1"/>
    <col min="3" max="3" width="18.5" style="84" customWidth="1"/>
    <col min="4" max="4" width="10" style="84" customWidth="1"/>
    <col min="5" max="5" width="15.6640625" style="84" customWidth="1"/>
    <col min="6" max="6" width="9" style="84" customWidth="1"/>
    <col min="7" max="7" width="17.1640625" style="84" customWidth="1"/>
    <col min="8" max="8" width="8.83203125" style="84" customWidth="1"/>
    <col min="9" max="9" width="14.6640625" style="84" customWidth="1"/>
    <col min="10" max="10" width="7.83203125" style="84" customWidth="1"/>
    <col min="11" max="11" width="17.6640625" style="84" customWidth="1"/>
    <col min="12" max="12" width="12.83203125" style="84" bestFit="1" customWidth="1"/>
    <col min="13" max="13" width="14.1640625" style="84" customWidth="1"/>
    <col min="14" max="16384" width="9.33203125" style="84"/>
  </cols>
  <sheetData>
    <row r="1" spans="1:13" ht="22.5">
      <c r="A1" s="195" t="s">
        <v>117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3" ht="22.5">
      <c r="A2" s="195" t="s">
        <v>118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3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>
      <c r="A4" s="86" t="s">
        <v>119</v>
      </c>
      <c r="B4" s="191" t="s">
        <v>120</v>
      </c>
      <c r="C4" s="196"/>
      <c r="D4" s="196"/>
      <c r="E4" s="192"/>
      <c r="F4" s="189" t="s">
        <v>121</v>
      </c>
      <c r="G4" s="190"/>
      <c r="H4" s="189" t="s">
        <v>122</v>
      </c>
      <c r="I4" s="197"/>
      <c r="J4" s="189" t="s">
        <v>123</v>
      </c>
      <c r="K4" s="190"/>
      <c r="L4" s="242" t="s">
        <v>200</v>
      </c>
    </row>
    <row r="5" spans="1:13">
      <c r="A5" s="87"/>
      <c r="B5" s="189" t="s">
        <v>124</v>
      </c>
      <c r="C5" s="190"/>
      <c r="D5" s="191" t="s">
        <v>125</v>
      </c>
      <c r="E5" s="192"/>
      <c r="F5" s="193" t="s">
        <v>126</v>
      </c>
      <c r="G5" s="194"/>
      <c r="H5" s="88"/>
      <c r="I5" s="89"/>
      <c r="J5" s="90"/>
      <c r="K5" s="91"/>
      <c r="L5" s="243"/>
    </row>
    <row r="6" spans="1:13">
      <c r="A6" s="92"/>
      <c r="B6" s="93" t="s">
        <v>127</v>
      </c>
      <c r="C6" s="93" t="s">
        <v>128</v>
      </c>
      <c r="D6" s="93" t="s">
        <v>127</v>
      </c>
      <c r="E6" s="93" t="s">
        <v>128</v>
      </c>
      <c r="F6" s="94" t="s">
        <v>127</v>
      </c>
      <c r="G6" s="94" t="s">
        <v>128</v>
      </c>
      <c r="H6" s="94" t="s">
        <v>127</v>
      </c>
      <c r="I6" s="94" t="s">
        <v>128</v>
      </c>
      <c r="J6" s="94" t="s">
        <v>127</v>
      </c>
      <c r="K6" s="191" t="s">
        <v>128</v>
      </c>
      <c r="L6" s="192"/>
    </row>
    <row r="7" spans="1:13">
      <c r="A7" s="95" t="s">
        <v>129</v>
      </c>
      <c r="B7" s="96">
        <v>4</v>
      </c>
      <c r="C7" s="97">
        <v>337600</v>
      </c>
      <c r="D7" s="97">
        <v>6</v>
      </c>
      <c r="E7" s="97">
        <v>457800</v>
      </c>
      <c r="F7" s="97"/>
      <c r="G7" s="97"/>
      <c r="H7" s="97"/>
      <c r="I7" s="97"/>
      <c r="J7" s="98">
        <f>B7+D7</f>
        <v>10</v>
      </c>
      <c r="K7" s="98">
        <f>C7+E7</f>
        <v>795400</v>
      </c>
      <c r="L7" s="241">
        <v>550000</v>
      </c>
      <c r="M7" s="99"/>
    </row>
    <row r="8" spans="1:13">
      <c r="A8" s="100" t="s">
        <v>130</v>
      </c>
      <c r="B8" s="176">
        <v>2</v>
      </c>
      <c r="C8" s="177">
        <v>292800</v>
      </c>
      <c r="D8" s="178"/>
      <c r="E8" s="178"/>
      <c r="F8" s="178"/>
      <c r="G8" s="178"/>
      <c r="H8" s="178"/>
      <c r="I8" s="178"/>
      <c r="J8" s="178">
        <f>B8</f>
        <v>2</v>
      </c>
      <c r="K8" s="178">
        <f>C8+E8+G8+I8</f>
        <v>292800</v>
      </c>
      <c r="L8" s="241">
        <v>200000</v>
      </c>
    </row>
    <row r="9" spans="1:13">
      <c r="A9" s="101" t="s">
        <v>131</v>
      </c>
      <c r="B9" s="179"/>
      <c r="C9" s="97"/>
      <c r="D9" s="98">
        <v>1</v>
      </c>
      <c r="E9" s="98">
        <v>354000</v>
      </c>
      <c r="F9" s="98"/>
      <c r="G9" s="98"/>
      <c r="H9" s="98"/>
      <c r="I9" s="98"/>
      <c r="J9" s="98">
        <f>B9+D9</f>
        <v>1</v>
      </c>
      <c r="K9" s="98">
        <f t="shared" ref="K9" si="0">C9+E9+G9+I9</f>
        <v>354000</v>
      </c>
      <c r="L9" s="241">
        <v>240000</v>
      </c>
    </row>
    <row r="10" spans="1:13">
      <c r="A10" s="100" t="s">
        <v>132</v>
      </c>
      <c r="B10" s="102">
        <v>5</v>
      </c>
      <c r="C10" s="98">
        <v>757800</v>
      </c>
      <c r="D10" s="98"/>
      <c r="E10" s="98"/>
      <c r="F10" s="98"/>
      <c r="G10" s="98"/>
      <c r="H10" s="98"/>
      <c r="I10" s="98"/>
      <c r="J10" s="98">
        <f>B10</f>
        <v>5</v>
      </c>
      <c r="K10" s="98">
        <f>C10</f>
        <v>757800</v>
      </c>
      <c r="L10" s="241">
        <v>510000</v>
      </c>
      <c r="M10" s="103"/>
    </row>
    <row r="11" spans="1:13">
      <c r="A11" s="101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241"/>
    </row>
    <row r="12" spans="1:13">
      <c r="A12" s="10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241"/>
      <c r="M12" s="105"/>
    </row>
    <row r="13" spans="1:13">
      <c r="A13" s="101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241"/>
    </row>
    <row r="14" spans="1:13">
      <c r="A14" s="106" t="s">
        <v>123</v>
      </c>
      <c r="B14" s="107">
        <f>SUM(B7:B13)</f>
        <v>11</v>
      </c>
      <c r="C14" s="108">
        <f>SUM(C7:C13)</f>
        <v>1388200</v>
      </c>
      <c r="D14" s="108"/>
      <c r="E14" s="108">
        <f>SUM(E9:E13)</f>
        <v>354000</v>
      </c>
      <c r="F14" s="108">
        <f>SUM(F7:F13)</f>
        <v>0</v>
      </c>
      <c r="G14" s="108">
        <f>SUM(G7:G13)</f>
        <v>0</v>
      </c>
      <c r="H14" s="108">
        <f>SUM(H8:H13)</f>
        <v>0</v>
      </c>
      <c r="I14" s="108">
        <f>SUM(I8:I13)</f>
        <v>0</v>
      </c>
      <c r="J14" s="108">
        <f>SUM(J7:J13)</f>
        <v>18</v>
      </c>
      <c r="K14" s="109">
        <f>SUM(K7:K13)</f>
        <v>2200000</v>
      </c>
      <c r="L14" s="240">
        <f>SUM(L7:L13)</f>
        <v>1500000</v>
      </c>
    </row>
  </sheetData>
  <mergeCells count="11">
    <mergeCell ref="K6:L6"/>
    <mergeCell ref="L4:L5"/>
    <mergeCell ref="B5:C5"/>
    <mergeCell ref="D5:E5"/>
    <mergeCell ref="F5:G5"/>
    <mergeCell ref="A1:K1"/>
    <mergeCell ref="A2:K2"/>
    <mergeCell ref="B4:E4"/>
    <mergeCell ref="F4:G4"/>
    <mergeCell ref="H4:I4"/>
    <mergeCell ref="J4:K4"/>
  </mergeCells>
  <printOptions horizontalCentered="1"/>
  <pageMargins left="0.27559055118110237" right="0.27559055118110237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abSelected="1" zoomScaleNormal="100" workbookViewId="0">
      <selection activeCell="K11" sqref="K11"/>
    </sheetView>
  </sheetViews>
  <sheetFormatPr defaultRowHeight="15.75"/>
  <cols>
    <col min="1" max="1" width="39.33203125" style="2" customWidth="1"/>
    <col min="2" max="5" width="12.33203125" style="2" customWidth="1"/>
    <col min="6" max="6" width="9" style="2" customWidth="1"/>
    <col min="7" max="7" width="9.1640625" style="2" customWidth="1"/>
    <col min="8" max="8" width="8.6640625" style="2" customWidth="1"/>
    <col min="9" max="9" width="9.5" style="2" customWidth="1"/>
    <col min="10" max="10" width="13.5" style="2" customWidth="1"/>
    <col min="11" max="11" width="10" style="2" customWidth="1"/>
    <col min="12" max="13" width="7.5" style="2" customWidth="1"/>
    <col min="14" max="14" width="11.5" style="2" customWidth="1"/>
    <col min="15" max="15" width="9.6640625" style="2" customWidth="1"/>
    <col min="16" max="16" width="26.1640625" style="2" customWidth="1"/>
    <col min="17" max="18" width="10.1640625" style="2" bestFit="1" customWidth="1"/>
    <col min="19" max="16384" width="9.33203125" style="2"/>
  </cols>
  <sheetData>
    <row r="1" spans="1:17" ht="23.25">
      <c r="A1" s="201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7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7" s="1" customFormat="1" ht="18.75">
      <c r="A3" s="27" t="s">
        <v>37</v>
      </c>
      <c r="B3" s="27"/>
      <c r="C3" s="6"/>
      <c r="D3" s="6"/>
    </row>
    <row r="4" spans="1:17" s="1" customFormat="1" ht="18.75">
      <c r="A4" s="27" t="s">
        <v>38</v>
      </c>
      <c r="B4" s="28"/>
    </row>
    <row r="5" spans="1:17" ht="18.75">
      <c r="A5" s="6"/>
      <c r="P5" s="26" t="s">
        <v>17</v>
      </c>
    </row>
    <row r="6" spans="1:17" ht="18.75" customHeight="1">
      <c r="A6" s="214" t="s">
        <v>35</v>
      </c>
      <c r="B6" s="203" t="s">
        <v>19</v>
      </c>
      <c r="C6" s="204"/>
      <c r="D6" s="203" t="s">
        <v>22</v>
      </c>
      <c r="E6" s="204"/>
      <c r="F6" s="203" t="s">
        <v>23</v>
      </c>
      <c r="G6" s="205"/>
      <c r="H6" s="205"/>
      <c r="I6" s="205"/>
      <c r="J6" s="205"/>
      <c r="K6" s="206" t="s">
        <v>24</v>
      </c>
      <c r="L6" s="209" t="s">
        <v>25</v>
      </c>
      <c r="M6" s="210"/>
      <c r="N6" s="211" t="s">
        <v>26</v>
      </c>
      <c r="O6" s="211"/>
      <c r="P6" s="214" t="s">
        <v>36</v>
      </c>
    </row>
    <row r="7" spans="1:17">
      <c r="A7" s="215"/>
      <c r="B7" s="3" t="s">
        <v>15</v>
      </c>
      <c r="C7" s="3" t="s">
        <v>14</v>
      </c>
      <c r="D7" s="3" t="s">
        <v>15</v>
      </c>
      <c r="E7" s="3" t="s">
        <v>16</v>
      </c>
      <c r="F7" s="217" t="s">
        <v>5</v>
      </c>
      <c r="G7" s="217" t="s">
        <v>3</v>
      </c>
      <c r="H7" s="217" t="s">
        <v>2</v>
      </c>
      <c r="I7" s="217" t="s">
        <v>4</v>
      </c>
      <c r="J7" s="217" t="s">
        <v>1</v>
      </c>
      <c r="K7" s="207"/>
      <c r="L7" s="213" t="s">
        <v>27</v>
      </c>
      <c r="M7" s="213"/>
      <c r="N7" s="212"/>
      <c r="O7" s="212"/>
      <c r="P7" s="215"/>
    </row>
    <row r="8" spans="1:17" ht="33.75" customHeight="1">
      <c r="A8" s="216"/>
      <c r="B8" s="4"/>
      <c r="C8" s="4"/>
      <c r="D8" s="4"/>
      <c r="E8" s="4"/>
      <c r="F8" s="218"/>
      <c r="G8" s="218"/>
      <c r="H8" s="218"/>
      <c r="I8" s="218"/>
      <c r="J8" s="218"/>
      <c r="K8" s="208"/>
      <c r="L8" s="29" t="s">
        <v>28</v>
      </c>
      <c r="M8" s="29" t="s">
        <v>29</v>
      </c>
      <c r="N8" s="30" t="s">
        <v>30</v>
      </c>
      <c r="O8" s="30" t="s">
        <v>31</v>
      </c>
      <c r="P8" s="216"/>
    </row>
    <row r="9" spans="1:17" ht="16.5" thickBot="1">
      <c r="A9" s="7" t="s">
        <v>0</v>
      </c>
      <c r="B9" s="74">
        <v>2076400</v>
      </c>
      <c r="C9" s="74">
        <v>1426387</v>
      </c>
      <c r="D9" s="73">
        <v>1542500</v>
      </c>
      <c r="E9" s="8"/>
      <c r="F9" s="15"/>
      <c r="G9" s="16"/>
      <c r="H9" s="15"/>
      <c r="I9" s="17"/>
      <c r="J9" s="71">
        <f>J14+J23+J32+J41+J50+J59+J68+J77+J86+J95+J104+J113+J122+J131+J140+J149+J158+J167</f>
        <v>2200000</v>
      </c>
      <c r="K9" s="22"/>
      <c r="L9" s="15"/>
      <c r="M9" s="22"/>
      <c r="N9" s="15"/>
      <c r="O9" s="15"/>
      <c r="P9" s="8"/>
    </row>
    <row r="10" spans="1:17" ht="32.25" thickTop="1">
      <c r="A10" s="82" t="s">
        <v>115</v>
      </c>
      <c r="B10" s="10"/>
      <c r="C10" s="10"/>
      <c r="D10" s="9"/>
      <c r="E10" s="10"/>
      <c r="F10" s="18"/>
      <c r="G10" s="19"/>
      <c r="H10" s="18"/>
      <c r="I10" s="19"/>
      <c r="J10" s="9"/>
      <c r="K10" s="19"/>
      <c r="L10" s="18"/>
      <c r="M10" s="19"/>
      <c r="N10" s="18"/>
      <c r="O10" s="18"/>
      <c r="P10" s="9"/>
    </row>
    <row r="11" spans="1:17" ht="31.5">
      <c r="A11" s="83" t="s">
        <v>116</v>
      </c>
      <c r="B11" s="9"/>
      <c r="C11" s="9"/>
      <c r="D11" s="9"/>
      <c r="E11" s="9"/>
      <c r="F11" s="20"/>
      <c r="G11" s="21"/>
      <c r="H11" s="20"/>
      <c r="I11" s="21"/>
      <c r="J11" s="9"/>
      <c r="K11" s="21"/>
      <c r="L11" s="20"/>
      <c r="M11" s="21"/>
      <c r="N11" s="20"/>
      <c r="O11" s="20"/>
      <c r="P11" s="9"/>
    </row>
    <row r="12" spans="1:17">
      <c r="A12" s="25" t="s">
        <v>18</v>
      </c>
      <c r="B12" s="9"/>
      <c r="C12" s="9"/>
      <c r="D12" s="9"/>
      <c r="E12" s="9"/>
      <c r="F12" s="20"/>
      <c r="G12" s="21"/>
      <c r="H12" s="20"/>
      <c r="I12" s="21"/>
      <c r="J12" s="9"/>
      <c r="K12" s="21"/>
      <c r="L12" s="20"/>
      <c r="M12" s="21"/>
      <c r="N12" s="20"/>
      <c r="O12" s="20"/>
      <c r="P12" s="9"/>
    </row>
    <row r="13" spans="1:17">
      <c r="A13" s="37" t="s">
        <v>20</v>
      </c>
      <c r="B13" s="9"/>
      <c r="C13" s="9"/>
      <c r="D13" s="9"/>
      <c r="E13" s="9"/>
      <c r="F13" s="20"/>
      <c r="G13" s="21"/>
      <c r="H13" s="20"/>
      <c r="I13" s="21"/>
      <c r="J13" s="9"/>
      <c r="K13" s="21"/>
      <c r="L13" s="20"/>
      <c r="M13" s="21"/>
      <c r="N13" s="20"/>
      <c r="O13" s="20"/>
      <c r="P13" s="9"/>
    </row>
    <row r="14" spans="1:17" ht="67.5" customHeight="1">
      <c r="A14" s="56" t="s">
        <v>60</v>
      </c>
      <c r="B14" s="47"/>
      <c r="C14" s="47"/>
      <c r="D14" s="48">
        <v>143400</v>
      </c>
      <c r="E14" s="49">
        <v>370122.82</v>
      </c>
      <c r="F14" s="47"/>
      <c r="G14" s="50"/>
      <c r="H14" s="47"/>
      <c r="I14" s="50"/>
      <c r="J14" s="55">
        <f>J15+J16+J17+J18+J19+J20+J22</f>
        <v>198200</v>
      </c>
      <c r="K14" s="52" t="s">
        <v>47</v>
      </c>
      <c r="L14" s="53" t="s">
        <v>40</v>
      </c>
      <c r="M14" s="54"/>
      <c r="N14" s="54" t="s">
        <v>61</v>
      </c>
      <c r="O14" s="54" t="s">
        <v>41</v>
      </c>
      <c r="P14" s="41" t="s">
        <v>63</v>
      </c>
      <c r="Q14" s="38" t="s">
        <v>102</v>
      </c>
    </row>
    <row r="15" spans="1:17">
      <c r="A15" s="13" t="s">
        <v>6</v>
      </c>
      <c r="B15" s="24"/>
      <c r="C15" s="24"/>
      <c r="D15" s="20"/>
      <c r="E15" s="20"/>
      <c r="F15" s="9"/>
      <c r="G15" s="11">
        <v>1</v>
      </c>
      <c r="H15" s="9">
        <v>6</v>
      </c>
      <c r="I15" s="43">
        <v>3100</v>
      </c>
      <c r="J15" s="40">
        <f>I15*H15*G15</f>
        <v>18600</v>
      </c>
      <c r="K15" s="20"/>
      <c r="L15" s="20"/>
      <c r="M15" s="20"/>
      <c r="N15" s="20"/>
      <c r="O15" s="20"/>
      <c r="P15" s="12" t="s">
        <v>64</v>
      </c>
      <c r="Q15" s="72"/>
    </row>
    <row r="16" spans="1:17">
      <c r="A16" s="9" t="s">
        <v>7</v>
      </c>
      <c r="B16" s="20"/>
      <c r="C16" s="20"/>
      <c r="D16" s="20"/>
      <c r="E16" s="20"/>
      <c r="F16" s="9"/>
      <c r="G16" s="11">
        <v>1</v>
      </c>
      <c r="H16" s="9">
        <v>6</v>
      </c>
      <c r="I16" s="43">
        <v>2100</v>
      </c>
      <c r="J16" s="40">
        <f>I16*H16*G16</f>
        <v>12600</v>
      </c>
      <c r="K16" s="20"/>
      <c r="L16" s="20"/>
      <c r="M16" s="20"/>
      <c r="N16" s="20"/>
      <c r="O16" s="20"/>
      <c r="P16" s="198" t="s">
        <v>65</v>
      </c>
    </row>
    <row r="17" spans="1:17" ht="21" customHeight="1">
      <c r="A17" s="9" t="s">
        <v>8</v>
      </c>
      <c r="B17" s="20"/>
      <c r="C17" s="20"/>
      <c r="D17" s="20"/>
      <c r="E17" s="20"/>
      <c r="F17" s="9"/>
      <c r="G17" s="11">
        <v>1</v>
      </c>
      <c r="H17" s="9">
        <v>5</v>
      </c>
      <c r="I17" s="43">
        <v>4000</v>
      </c>
      <c r="J17" s="40">
        <f>I17*H17*G17</f>
        <v>20000</v>
      </c>
      <c r="K17" s="21"/>
      <c r="L17" s="20"/>
      <c r="M17" s="21"/>
      <c r="N17" s="20"/>
      <c r="O17" s="20"/>
      <c r="P17" s="199"/>
    </row>
    <row r="18" spans="1:17" ht="18.75" customHeight="1">
      <c r="A18" s="9" t="s">
        <v>9</v>
      </c>
      <c r="B18" s="20"/>
      <c r="C18" s="20"/>
      <c r="D18" s="20"/>
      <c r="E18" s="20"/>
      <c r="F18" s="9"/>
      <c r="G18" s="11">
        <v>1</v>
      </c>
      <c r="H18" s="9">
        <v>5</v>
      </c>
      <c r="I18" s="43">
        <v>4000</v>
      </c>
      <c r="J18" s="40">
        <f>I18*H18*G18</f>
        <v>20000</v>
      </c>
      <c r="K18" s="21"/>
      <c r="L18" s="20"/>
      <c r="M18" s="21"/>
      <c r="N18" s="20"/>
      <c r="O18" s="20"/>
      <c r="P18" s="199"/>
    </row>
    <row r="19" spans="1:17" ht="27" customHeight="1">
      <c r="A19" s="9" t="s">
        <v>10</v>
      </c>
      <c r="B19" s="20"/>
      <c r="C19" s="20"/>
      <c r="D19" s="20"/>
      <c r="E19" s="20"/>
      <c r="F19" s="9"/>
      <c r="G19" s="11">
        <v>2</v>
      </c>
      <c r="H19" s="9"/>
      <c r="I19" s="43">
        <v>127000</v>
      </c>
      <c r="J19" s="40">
        <f>I19</f>
        <v>127000</v>
      </c>
      <c r="K19" s="21"/>
      <c r="L19" s="20"/>
      <c r="M19" s="21"/>
      <c r="N19" s="20"/>
      <c r="O19" s="20"/>
      <c r="P19" s="200"/>
    </row>
    <row r="20" spans="1:17" ht="34.5" customHeight="1">
      <c r="A20" s="47" t="s">
        <v>11</v>
      </c>
      <c r="B20" s="57"/>
      <c r="C20" s="57"/>
      <c r="D20" s="57"/>
      <c r="E20" s="57"/>
      <c r="F20" s="47"/>
      <c r="G20" s="50"/>
      <c r="H20" s="47"/>
      <c r="I20" s="58"/>
      <c r="J20" s="48"/>
      <c r="K20" s="59"/>
      <c r="L20" s="57"/>
      <c r="M20" s="59"/>
      <c r="N20" s="57"/>
      <c r="O20" s="57"/>
      <c r="P20" s="46" t="s">
        <v>170</v>
      </c>
    </row>
    <row r="21" spans="1:17" ht="15.75" customHeight="1">
      <c r="A21" s="9" t="s">
        <v>12</v>
      </c>
      <c r="B21" s="20"/>
      <c r="C21" s="20"/>
      <c r="D21" s="20"/>
      <c r="E21" s="20"/>
      <c r="F21" s="9"/>
      <c r="G21" s="11"/>
      <c r="H21" s="9"/>
      <c r="I21" s="43"/>
      <c r="J21" s="40"/>
      <c r="K21" s="21"/>
      <c r="L21" s="20"/>
      <c r="M21" s="21"/>
      <c r="N21" s="20"/>
      <c r="O21" s="20"/>
      <c r="P21" s="171"/>
    </row>
    <row r="22" spans="1:17" ht="21" customHeight="1">
      <c r="A22" s="5" t="s">
        <v>13</v>
      </c>
      <c r="B22" s="23"/>
      <c r="C22" s="23"/>
      <c r="D22" s="23"/>
      <c r="E22" s="23"/>
      <c r="F22" s="5"/>
      <c r="G22" s="14"/>
      <c r="H22" s="5"/>
      <c r="I22" s="44"/>
      <c r="J22" s="45"/>
      <c r="K22" s="31"/>
      <c r="L22" s="32"/>
      <c r="M22" s="33"/>
      <c r="N22" s="32"/>
      <c r="O22" s="32"/>
      <c r="P22" s="42"/>
    </row>
    <row r="23" spans="1:17" ht="110.25">
      <c r="A23" s="56" t="s">
        <v>66</v>
      </c>
      <c r="B23" s="47"/>
      <c r="C23" s="47"/>
      <c r="D23" s="48">
        <v>49500</v>
      </c>
      <c r="E23" s="47"/>
      <c r="F23" s="47"/>
      <c r="G23" s="50"/>
      <c r="H23" s="47"/>
      <c r="I23" s="58"/>
      <c r="J23" s="60">
        <f>J25+J27+J28+J29</f>
        <v>49500</v>
      </c>
      <c r="K23" s="52" t="s">
        <v>47</v>
      </c>
      <c r="L23" s="53" t="s">
        <v>40</v>
      </c>
      <c r="M23" s="54"/>
      <c r="N23" s="54" t="s">
        <v>61</v>
      </c>
      <c r="O23" s="54" t="s">
        <v>41</v>
      </c>
      <c r="P23" s="41" t="s">
        <v>67</v>
      </c>
      <c r="Q23" s="38" t="s">
        <v>102</v>
      </c>
    </row>
    <row r="24" spans="1:17">
      <c r="A24" s="13" t="s">
        <v>6</v>
      </c>
      <c r="B24" s="24"/>
      <c r="C24" s="24"/>
      <c r="D24" s="20"/>
      <c r="E24" s="20"/>
      <c r="F24" s="9"/>
      <c r="G24" s="11"/>
      <c r="H24" s="9"/>
      <c r="I24" s="43"/>
      <c r="J24" s="40"/>
      <c r="K24" s="20"/>
      <c r="L24" s="20"/>
      <c r="M24" s="20"/>
      <c r="N24" s="20"/>
      <c r="O24" s="20"/>
      <c r="P24" s="12" t="s">
        <v>64</v>
      </c>
      <c r="Q24" s="38"/>
    </row>
    <row r="25" spans="1:17" ht="30" customHeight="1">
      <c r="A25" s="47" t="s">
        <v>7</v>
      </c>
      <c r="B25" s="57"/>
      <c r="C25" s="57"/>
      <c r="D25" s="57"/>
      <c r="E25" s="57"/>
      <c r="F25" s="47"/>
      <c r="G25" s="50">
        <v>1</v>
      </c>
      <c r="H25" s="47">
        <v>5</v>
      </c>
      <c r="I25" s="58">
        <v>2100</v>
      </c>
      <c r="J25" s="48">
        <f>I25*H25*G25</f>
        <v>10500</v>
      </c>
      <c r="K25" s="57"/>
      <c r="L25" s="57"/>
      <c r="M25" s="57"/>
      <c r="N25" s="57"/>
      <c r="O25" s="57"/>
      <c r="P25" s="198" t="s">
        <v>68</v>
      </c>
      <c r="Q25" s="38"/>
    </row>
    <row r="26" spans="1:17" ht="30" customHeight="1">
      <c r="A26" s="47" t="s">
        <v>8</v>
      </c>
      <c r="B26" s="57"/>
      <c r="C26" s="57"/>
      <c r="D26" s="57"/>
      <c r="E26" s="57"/>
      <c r="F26" s="47"/>
      <c r="G26" s="50"/>
      <c r="H26" s="47"/>
      <c r="I26" s="58"/>
      <c r="J26" s="48"/>
      <c r="K26" s="59"/>
      <c r="L26" s="57"/>
      <c r="M26" s="59"/>
      <c r="N26" s="57"/>
      <c r="O26" s="57"/>
      <c r="P26" s="199"/>
      <c r="Q26" s="38"/>
    </row>
    <row r="27" spans="1:17" ht="21.75" customHeight="1">
      <c r="A27" s="47" t="s">
        <v>9</v>
      </c>
      <c r="B27" s="57"/>
      <c r="C27" s="57"/>
      <c r="D27" s="57"/>
      <c r="E27" s="57"/>
      <c r="F27" s="47"/>
      <c r="G27" s="50">
        <v>1</v>
      </c>
      <c r="H27" s="47">
        <v>3</v>
      </c>
      <c r="I27" s="58">
        <v>4000</v>
      </c>
      <c r="J27" s="48">
        <f>I27*H27*G27</f>
        <v>12000</v>
      </c>
      <c r="K27" s="59"/>
      <c r="L27" s="57"/>
      <c r="M27" s="59"/>
      <c r="N27" s="57"/>
      <c r="O27" s="57"/>
      <c r="P27" s="200"/>
      <c r="Q27" s="38"/>
    </row>
    <row r="28" spans="1:17">
      <c r="A28" s="9" t="s">
        <v>10</v>
      </c>
      <c r="B28" s="20"/>
      <c r="C28" s="20"/>
      <c r="D28" s="20"/>
      <c r="E28" s="20"/>
      <c r="F28" s="9"/>
      <c r="G28" s="11">
        <v>1</v>
      </c>
      <c r="H28" s="9"/>
      <c r="I28" s="43">
        <v>27000</v>
      </c>
      <c r="J28" s="40">
        <f>I28</f>
        <v>27000</v>
      </c>
      <c r="K28" s="21"/>
      <c r="L28" s="20"/>
      <c r="M28" s="21"/>
      <c r="N28" s="20"/>
      <c r="O28" s="20"/>
      <c r="P28" s="46" t="s">
        <v>171</v>
      </c>
      <c r="Q28" s="38"/>
    </row>
    <row r="29" spans="1:17" ht="21" customHeight="1">
      <c r="A29" s="9" t="s">
        <v>11</v>
      </c>
      <c r="B29" s="20"/>
      <c r="C29" s="20"/>
      <c r="D29" s="20"/>
      <c r="E29" s="20"/>
      <c r="F29" s="9"/>
      <c r="G29" s="11"/>
      <c r="H29" s="9"/>
      <c r="I29" s="43"/>
      <c r="J29" s="40"/>
      <c r="K29" s="21"/>
      <c r="L29" s="20"/>
      <c r="M29" s="21"/>
      <c r="N29" s="20"/>
      <c r="O29" s="20"/>
      <c r="P29" s="171"/>
      <c r="Q29" s="38"/>
    </row>
    <row r="30" spans="1:17">
      <c r="A30" s="9" t="s">
        <v>12</v>
      </c>
      <c r="B30" s="20"/>
      <c r="C30" s="20"/>
      <c r="D30" s="20"/>
      <c r="E30" s="20"/>
      <c r="F30" s="9"/>
      <c r="G30" s="11"/>
      <c r="H30" s="9"/>
      <c r="I30" s="11"/>
      <c r="J30" s="9"/>
      <c r="K30" s="21"/>
      <c r="L30" s="20"/>
      <c r="M30" s="21"/>
      <c r="N30" s="20"/>
      <c r="O30" s="20"/>
      <c r="P30" s="9"/>
      <c r="Q30" s="38"/>
    </row>
    <row r="31" spans="1:17">
      <c r="A31" s="5" t="s">
        <v>13</v>
      </c>
      <c r="B31" s="23"/>
      <c r="C31" s="23"/>
      <c r="D31" s="23"/>
      <c r="E31" s="23"/>
      <c r="F31" s="5"/>
      <c r="G31" s="14"/>
      <c r="H31" s="5"/>
      <c r="I31" s="14"/>
      <c r="J31" s="5"/>
      <c r="K31" s="31"/>
      <c r="L31" s="32"/>
      <c r="M31" s="33"/>
      <c r="N31" s="32"/>
      <c r="O31" s="32"/>
      <c r="P31" s="5"/>
      <c r="Q31" s="38"/>
    </row>
    <row r="32" spans="1:17" ht="110.25">
      <c r="A32" s="56" t="s">
        <v>69</v>
      </c>
      <c r="B32" s="47"/>
      <c r="C32" s="47"/>
      <c r="D32" s="48">
        <v>49500</v>
      </c>
      <c r="E32" s="47"/>
      <c r="F32" s="47"/>
      <c r="G32" s="50"/>
      <c r="H32" s="47"/>
      <c r="I32" s="58"/>
      <c r="J32" s="60">
        <f>J34+J36+J37+J38</f>
        <v>49500</v>
      </c>
      <c r="K32" s="52" t="s">
        <v>47</v>
      </c>
      <c r="L32" s="53" t="s">
        <v>40</v>
      </c>
      <c r="M32" s="54"/>
      <c r="N32" s="54" t="s">
        <v>61</v>
      </c>
      <c r="O32" s="54" t="s">
        <v>41</v>
      </c>
      <c r="P32" s="41" t="s">
        <v>67</v>
      </c>
      <c r="Q32" s="38" t="s">
        <v>102</v>
      </c>
    </row>
    <row r="33" spans="1:17">
      <c r="A33" s="13" t="s">
        <v>6</v>
      </c>
      <c r="B33" s="24"/>
      <c r="C33" s="24"/>
      <c r="D33" s="20"/>
      <c r="E33" s="20"/>
      <c r="F33" s="9"/>
      <c r="G33" s="11"/>
      <c r="H33" s="9"/>
      <c r="I33" s="43"/>
      <c r="J33" s="40"/>
      <c r="K33" s="20"/>
      <c r="L33" s="20"/>
      <c r="M33" s="20"/>
      <c r="N33" s="20"/>
      <c r="O33" s="20"/>
      <c r="P33" s="12" t="s">
        <v>62</v>
      </c>
      <c r="Q33" s="38"/>
    </row>
    <row r="34" spans="1:17" ht="30" customHeight="1">
      <c r="A34" s="9" t="s">
        <v>7</v>
      </c>
      <c r="B34" s="20"/>
      <c r="C34" s="20"/>
      <c r="D34" s="20"/>
      <c r="E34" s="20"/>
      <c r="F34" s="9"/>
      <c r="G34" s="11">
        <v>1</v>
      </c>
      <c r="H34" s="9">
        <v>5</v>
      </c>
      <c r="I34" s="43">
        <v>2100</v>
      </c>
      <c r="J34" s="40">
        <f>I34*H34*G34</f>
        <v>10500</v>
      </c>
      <c r="K34" s="20"/>
      <c r="L34" s="20"/>
      <c r="M34" s="20"/>
      <c r="N34" s="20"/>
      <c r="O34" s="20"/>
      <c r="P34" s="198" t="s">
        <v>68</v>
      </c>
      <c r="Q34" s="38"/>
    </row>
    <row r="35" spans="1:17" ht="30" customHeight="1">
      <c r="A35" s="9" t="s">
        <v>8</v>
      </c>
      <c r="B35" s="20"/>
      <c r="C35" s="20"/>
      <c r="D35" s="20"/>
      <c r="E35" s="20"/>
      <c r="F35" s="9"/>
      <c r="G35" s="11"/>
      <c r="H35" s="9"/>
      <c r="I35" s="43"/>
      <c r="J35" s="40"/>
      <c r="K35" s="21"/>
      <c r="L35" s="20"/>
      <c r="M35" s="21"/>
      <c r="N35" s="20"/>
      <c r="O35" s="20"/>
      <c r="P35" s="199"/>
      <c r="Q35" s="38"/>
    </row>
    <row r="36" spans="1:17" ht="21.75" customHeight="1">
      <c r="A36" s="9" t="s">
        <v>9</v>
      </c>
      <c r="B36" s="20"/>
      <c r="C36" s="20"/>
      <c r="D36" s="20"/>
      <c r="E36" s="20"/>
      <c r="F36" s="9"/>
      <c r="G36" s="11">
        <v>1</v>
      </c>
      <c r="H36" s="9">
        <v>3</v>
      </c>
      <c r="I36" s="43">
        <v>4000</v>
      </c>
      <c r="J36" s="40">
        <f>I36*H36*G36</f>
        <v>12000</v>
      </c>
      <c r="K36" s="21"/>
      <c r="L36" s="20"/>
      <c r="M36" s="21"/>
      <c r="N36" s="20"/>
      <c r="O36" s="20"/>
      <c r="P36" s="200"/>
      <c r="Q36" s="38"/>
    </row>
    <row r="37" spans="1:17">
      <c r="A37" s="9" t="s">
        <v>10</v>
      </c>
      <c r="B37" s="20"/>
      <c r="C37" s="20"/>
      <c r="D37" s="20"/>
      <c r="E37" s="20"/>
      <c r="F37" s="9"/>
      <c r="G37" s="11">
        <v>1</v>
      </c>
      <c r="H37" s="9"/>
      <c r="I37" s="43">
        <v>27000</v>
      </c>
      <c r="J37" s="40">
        <f>I37</f>
        <v>27000</v>
      </c>
      <c r="K37" s="21"/>
      <c r="L37" s="20"/>
      <c r="M37" s="21"/>
      <c r="N37" s="20"/>
      <c r="O37" s="20"/>
      <c r="P37" s="46" t="s">
        <v>171</v>
      </c>
      <c r="Q37" s="38"/>
    </row>
    <row r="38" spans="1:17" ht="15.75" customHeight="1">
      <c r="A38" s="9" t="s">
        <v>11</v>
      </c>
      <c r="B38" s="20"/>
      <c r="C38" s="20"/>
      <c r="D38" s="20"/>
      <c r="E38" s="20"/>
      <c r="F38" s="9"/>
      <c r="G38" s="11"/>
      <c r="H38" s="9"/>
      <c r="I38" s="43"/>
      <c r="J38" s="40"/>
      <c r="K38" s="21"/>
      <c r="L38" s="20"/>
      <c r="M38" s="21"/>
      <c r="N38" s="20"/>
      <c r="O38" s="20"/>
      <c r="P38" s="171"/>
      <c r="Q38" s="38"/>
    </row>
    <row r="39" spans="1:17" ht="15" customHeight="1">
      <c r="A39" s="9" t="s">
        <v>12</v>
      </c>
      <c r="B39" s="20"/>
      <c r="C39" s="20"/>
      <c r="D39" s="20"/>
      <c r="E39" s="20"/>
      <c r="F39" s="9"/>
      <c r="G39" s="11"/>
      <c r="H39" s="9"/>
      <c r="I39" s="11"/>
      <c r="J39" s="9"/>
      <c r="K39" s="21"/>
      <c r="L39" s="20"/>
      <c r="M39" s="21"/>
      <c r="N39" s="20"/>
      <c r="O39" s="20"/>
      <c r="P39" s="9"/>
      <c r="Q39" s="38"/>
    </row>
    <row r="40" spans="1:17">
      <c r="A40" s="5" t="s">
        <v>13</v>
      </c>
      <c r="B40" s="23"/>
      <c r="C40" s="23"/>
      <c r="D40" s="23"/>
      <c r="E40" s="23"/>
      <c r="F40" s="5"/>
      <c r="G40" s="14"/>
      <c r="H40" s="5"/>
      <c r="I40" s="14"/>
      <c r="J40" s="5"/>
      <c r="K40" s="31"/>
      <c r="L40" s="32"/>
      <c r="M40" s="33"/>
      <c r="N40" s="32"/>
      <c r="O40" s="32"/>
      <c r="P40" s="5"/>
      <c r="Q40" s="38"/>
    </row>
    <row r="41" spans="1:17" ht="110.25">
      <c r="A41" s="66" t="s">
        <v>70</v>
      </c>
      <c r="B41" s="61"/>
      <c r="C41" s="61"/>
      <c r="D41" s="62">
        <v>34500</v>
      </c>
      <c r="E41" s="61"/>
      <c r="F41" s="61"/>
      <c r="G41" s="63"/>
      <c r="H41" s="61"/>
      <c r="I41" s="64"/>
      <c r="J41" s="65">
        <f>J43+J45+J46+J47</f>
        <v>40400</v>
      </c>
      <c r="K41" s="52" t="s">
        <v>47</v>
      </c>
      <c r="L41" s="53" t="s">
        <v>40</v>
      </c>
      <c r="M41" s="54"/>
      <c r="N41" s="52" t="s">
        <v>71</v>
      </c>
      <c r="O41" s="54" t="s">
        <v>41</v>
      </c>
      <c r="P41" s="41" t="s">
        <v>72</v>
      </c>
      <c r="Q41" s="38" t="s">
        <v>102</v>
      </c>
    </row>
    <row r="42" spans="1:17">
      <c r="A42" s="13" t="s">
        <v>6</v>
      </c>
      <c r="B42" s="24"/>
      <c r="C42" s="24"/>
      <c r="D42" s="20"/>
      <c r="E42" s="20"/>
      <c r="F42" s="9"/>
      <c r="G42" s="11"/>
      <c r="H42" s="9"/>
      <c r="I42" s="43"/>
      <c r="J42" s="40"/>
      <c r="K42" s="20"/>
      <c r="L42" s="20"/>
      <c r="M42" s="20"/>
      <c r="N42" s="20"/>
      <c r="O42" s="20"/>
      <c r="P42" s="12" t="s">
        <v>62</v>
      </c>
      <c r="Q42" s="38"/>
    </row>
    <row r="43" spans="1:17" ht="30" customHeight="1">
      <c r="A43" s="47" t="s">
        <v>7</v>
      </c>
      <c r="B43" s="57"/>
      <c r="C43" s="57"/>
      <c r="D43" s="57"/>
      <c r="E43" s="57"/>
      <c r="F43" s="47"/>
      <c r="G43" s="50">
        <v>1</v>
      </c>
      <c r="H43" s="47">
        <v>4</v>
      </c>
      <c r="I43" s="58">
        <v>2100</v>
      </c>
      <c r="J43" s="48">
        <f>I43*H43*G43</f>
        <v>8400</v>
      </c>
      <c r="K43" s="20"/>
      <c r="L43" s="20"/>
      <c r="M43" s="20"/>
      <c r="N43" s="20"/>
      <c r="O43" s="20"/>
      <c r="P43" s="198" t="s">
        <v>68</v>
      </c>
      <c r="Q43" s="38"/>
    </row>
    <row r="44" spans="1:17" ht="30" customHeight="1">
      <c r="A44" s="47" t="s">
        <v>8</v>
      </c>
      <c r="B44" s="57"/>
      <c r="C44" s="57"/>
      <c r="D44" s="57"/>
      <c r="E44" s="57"/>
      <c r="F44" s="47"/>
      <c r="G44" s="50"/>
      <c r="H44" s="47"/>
      <c r="I44" s="58"/>
      <c r="J44" s="48"/>
      <c r="K44" s="21"/>
      <c r="L44" s="20"/>
      <c r="M44" s="21"/>
      <c r="N44" s="20"/>
      <c r="O44" s="20"/>
      <c r="P44" s="199"/>
      <c r="Q44" s="38"/>
    </row>
    <row r="45" spans="1:17" ht="19.5" customHeight="1">
      <c r="A45" s="47" t="s">
        <v>9</v>
      </c>
      <c r="B45" s="57"/>
      <c r="C45" s="57"/>
      <c r="D45" s="57"/>
      <c r="E45" s="57"/>
      <c r="F45" s="47"/>
      <c r="G45" s="50">
        <v>1</v>
      </c>
      <c r="H45" s="47">
        <v>3</v>
      </c>
      <c r="I45" s="58">
        <v>4000</v>
      </c>
      <c r="J45" s="48">
        <f>I45*H45*G45</f>
        <v>12000</v>
      </c>
      <c r="K45" s="21"/>
      <c r="L45" s="20"/>
      <c r="M45" s="21"/>
      <c r="N45" s="20"/>
      <c r="O45" s="20"/>
      <c r="P45" s="200"/>
      <c r="Q45" s="38"/>
    </row>
    <row r="46" spans="1:17">
      <c r="A46" s="9" t="s">
        <v>10</v>
      </c>
      <c r="B46" s="20"/>
      <c r="C46" s="20"/>
      <c r="D46" s="20"/>
      <c r="E46" s="20"/>
      <c r="F46" s="9"/>
      <c r="G46" s="11">
        <v>1</v>
      </c>
      <c r="H46" s="9"/>
      <c r="I46" s="43">
        <v>20000</v>
      </c>
      <c r="J46" s="40">
        <f>I46</f>
        <v>20000</v>
      </c>
      <c r="K46" s="21"/>
      <c r="L46" s="20"/>
      <c r="M46" s="21"/>
      <c r="N46" s="20"/>
      <c r="O46" s="20"/>
      <c r="P46" s="46" t="s">
        <v>172</v>
      </c>
      <c r="Q46" s="38"/>
    </row>
    <row r="47" spans="1:17" ht="15.75" customHeight="1">
      <c r="A47" s="9" t="s">
        <v>11</v>
      </c>
      <c r="B47" s="20"/>
      <c r="C47" s="20"/>
      <c r="D47" s="20"/>
      <c r="E47" s="20"/>
      <c r="F47" s="9"/>
      <c r="G47" s="11"/>
      <c r="H47" s="9"/>
      <c r="I47" s="43"/>
      <c r="J47" s="40"/>
      <c r="K47" s="21"/>
      <c r="L47" s="20"/>
      <c r="M47" s="21"/>
      <c r="N47" s="20"/>
      <c r="O47" s="20"/>
      <c r="P47" s="171"/>
      <c r="Q47" s="38"/>
    </row>
    <row r="48" spans="1:17">
      <c r="A48" s="9" t="s">
        <v>12</v>
      </c>
      <c r="B48" s="20"/>
      <c r="C48" s="20"/>
      <c r="D48" s="20"/>
      <c r="E48" s="20"/>
      <c r="F48" s="9"/>
      <c r="G48" s="11"/>
      <c r="H48" s="9"/>
      <c r="I48" s="11"/>
      <c r="J48" s="9"/>
      <c r="K48" s="21"/>
      <c r="L48" s="20"/>
      <c r="M48" s="21"/>
      <c r="N48" s="20"/>
      <c r="O48" s="20"/>
      <c r="P48" s="9"/>
      <c r="Q48" s="38"/>
    </row>
    <row r="49" spans="1:17">
      <c r="A49" s="5" t="s">
        <v>13</v>
      </c>
      <c r="B49" s="23"/>
      <c r="C49" s="23"/>
      <c r="D49" s="23"/>
      <c r="E49" s="23"/>
      <c r="F49" s="5"/>
      <c r="G49" s="14"/>
      <c r="H49" s="5"/>
      <c r="I49" s="14"/>
      <c r="J49" s="5"/>
      <c r="K49" s="31"/>
      <c r="L49" s="32"/>
      <c r="M49" s="33"/>
      <c r="N49" s="32"/>
      <c r="O49" s="32"/>
      <c r="P49" s="5"/>
      <c r="Q49" s="38"/>
    </row>
    <row r="50" spans="1:17" ht="99" customHeight="1">
      <c r="A50" s="56" t="s">
        <v>73</v>
      </c>
      <c r="B50" s="47"/>
      <c r="C50" s="47"/>
      <c r="D50" s="47"/>
      <c r="E50" s="47"/>
      <c r="F50" s="47"/>
      <c r="G50" s="50"/>
      <c r="H50" s="47"/>
      <c r="I50" s="58"/>
      <c r="J50" s="60">
        <f>J51+J52+J53+J54+J55+J56</f>
        <v>55500</v>
      </c>
      <c r="K50" s="52" t="s">
        <v>47</v>
      </c>
      <c r="L50" s="53" t="s">
        <v>40</v>
      </c>
      <c r="M50" s="54"/>
      <c r="N50" s="54" t="s">
        <v>74</v>
      </c>
      <c r="O50" s="54" t="s">
        <v>44</v>
      </c>
      <c r="P50" s="41" t="s">
        <v>75</v>
      </c>
      <c r="Q50" s="38" t="s">
        <v>102</v>
      </c>
    </row>
    <row r="51" spans="1:17" ht="63">
      <c r="A51" s="68" t="s">
        <v>6</v>
      </c>
      <c r="B51" s="69"/>
      <c r="C51" s="69"/>
      <c r="D51" s="57"/>
      <c r="E51" s="57"/>
      <c r="F51" s="47"/>
      <c r="G51" s="50">
        <v>1</v>
      </c>
      <c r="H51" s="47">
        <v>5</v>
      </c>
      <c r="I51" s="58">
        <v>3100</v>
      </c>
      <c r="J51" s="48">
        <f>I51*H51*G51</f>
        <v>15500</v>
      </c>
      <c r="K51" s="20"/>
      <c r="L51" s="20"/>
      <c r="M51" s="20"/>
      <c r="N51" s="20"/>
      <c r="O51" s="20"/>
      <c r="P51" s="67" t="s">
        <v>76</v>
      </c>
      <c r="Q51" s="38"/>
    </row>
    <row r="52" spans="1:17" ht="33" customHeight="1">
      <c r="A52" s="47" t="s">
        <v>7</v>
      </c>
      <c r="B52" s="57"/>
      <c r="C52" s="57"/>
      <c r="D52" s="57"/>
      <c r="E52" s="57"/>
      <c r="F52" s="47"/>
      <c r="G52" s="50"/>
      <c r="H52" s="47"/>
      <c r="I52" s="58"/>
      <c r="J52" s="48"/>
      <c r="K52" s="20"/>
      <c r="L52" s="20"/>
      <c r="M52" s="20"/>
      <c r="N52" s="20"/>
      <c r="O52" s="20"/>
      <c r="P52" s="198" t="s">
        <v>77</v>
      </c>
      <c r="Q52" s="38"/>
    </row>
    <row r="53" spans="1:17" ht="33" customHeight="1">
      <c r="A53" s="47" t="s">
        <v>8</v>
      </c>
      <c r="B53" s="57"/>
      <c r="C53" s="57"/>
      <c r="D53" s="57"/>
      <c r="E53" s="57"/>
      <c r="F53" s="47"/>
      <c r="G53" s="50">
        <v>1</v>
      </c>
      <c r="H53" s="47">
        <v>4</v>
      </c>
      <c r="I53" s="58">
        <v>5000</v>
      </c>
      <c r="J53" s="48">
        <f>I53*H53*G53</f>
        <v>20000</v>
      </c>
      <c r="K53" s="21"/>
      <c r="L53" s="20"/>
      <c r="M53" s="21"/>
      <c r="N53" s="20"/>
      <c r="O53" s="20"/>
      <c r="P53" s="199"/>
      <c r="Q53" s="38"/>
    </row>
    <row r="54" spans="1:17" ht="33" customHeight="1">
      <c r="A54" s="47" t="s">
        <v>9</v>
      </c>
      <c r="B54" s="57"/>
      <c r="C54" s="57"/>
      <c r="D54" s="57"/>
      <c r="E54" s="57"/>
      <c r="F54" s="47"/>
      <c r="G54" s="50"/>
      <c r="H54" s="47"/>
      <c r="I54" s="58"/>
      <c r="J54" s="48"/>
      <c r="K54" s="21"/>
      <c r="L54" s="20"/>
      <c r="M54" s="21"/>
      <c r="N54" s="20"/>
      <c r="O54" s="20"/>
      <c r="P54" s="200"/>
      <c r="Q54" s="38"/>
    </row>
    <row r="55" spans="1:17">
      <c r="A55" s="9" t="s">
        <v>10</v>
      </c>
      <c r="B55" s="20"/>
      <c r="C55" s="20"/>
      <c r="D55" s="20"/>
      <c r="E55" s="20"/>
      <c r="F55" s="9"/>
      <c r="G55" s="11">
        <v>1</v>
      </c>
      <c r="H55" s="9"/>
      <c r="I55" s="43">
        <v>20000</v>
      </c>
      <c r="J55" s="40">
        <f>I55</f>
        <v>20000</v>
      </c>
      <c r="K55" s="21"/>
      <c r="L55" s="20"/>
      <c r="M55" s="21"/>
      <c r="N55" s="20"/>
      <c r="O55" s="20"/>
      <c r="P55" s="46" t="s">
        <v>172</v>
      </c>
      <c r="Q55" s="38"/>
    </row>
    <row r="56" spans="1:17" ht="15.75" customHeight="1">
      <c r="A56" s="9" t="s">
        <v>11</v>
      </c>
      <c r="B56" s="20"/>
      <c r="C56" s="20"/>
      <c r="D56" s="20"/>
      <c r="E56" s="20"/>
      <c r="F56" s="9"/>
      <c r="G56" s="11"/>
      <c r="H56" s="9"/>
      <c r="I56" s="43"/>
      <c r="J56" s="40"/>
      <c r="K56" s="21"/>
      <c r="L56" s="20"/>
      <c r="M56" s="21"/>
      <c r="N56" s="20"/>
      <c r="O56" s="20"/>
      <c r="P56" s="171"/>
      <c r="Q56" s="38"/>
    </row>
    <row r="57" spans="1:17">
      <c r="A57" s="9" t="s">
        <v>12</v>
      </c>
      <c r="B57" s="20"/>
      <c r="C57" s="20"/>
      <c r="D57" s="20"/>
      <c r="E57" s="20"/>
      <c r="F57" s="9"/>
      <c r="G57" s="11"/>
      <c r="H57" s="9"/>
      <c r="I57" s="11"/>
      <c r="J57" s="9"/>
      <c r="K57" s="21"/>
      <c r="L57" s="20"/>
      <c r="M57" s="21"/>
      <c r="N57" s="20"/>
      <c r="O57" s="20"/>
      <c r="P57" s="9"/>
      <c r="Q57" s="38"/>
    </row>
    <row r="58" spans="1:17">
      <c r="A58" s="5" t="s">
        <v>13</v>
      </c>
      <c r="B58" s="23"/>
      <c r="C58" s="23"/>
      <c r="D58" s="23"/>
      <c r="E58" s="23"/>
      <c r="F58" s="5"/>
      <c r="G58" s="14"/>
      <c r="H58" s="5"/>
      <c r="I58" s="14"/>
      <c r="J58" s="5"/>
      <c r="K58" s="31"/>
      <c r="L58" s="32"/>
      <c r="M58" s="33"/>
      <c r="N58" s="32"/>
      <c r="O58" s="32"/>
      <c r="P58" s="5"/>
      <c r="Q58" s="38"/>
    </row>
    <row r="59" spans="1:17" ht="94.5">
      <c r="A59" s="56" t="s">
        <v>82</v>
      </c>
      <c r="B59" s="9"/>
      <c r="C59" s="9"/>
      <c r="D59" s="9"/>
      <c r="E59" s="9"/>
      <c r="F59" s="9"/>
      <c r="G59" s="11"/>
      <c r="H59" s="9"/>
      <c r="I59" s="43"/>
      <c r="J59" s="60">
        <f>J60+J61+J62+J63+J64+J65</f>
        <v>94100</v>
      </c>
      <c r="K59" s="52" t="s">
        <v>47</v>
      </c>
      <c r="L59" s="53" t="s">
        <v>40</v>
      </c>
      <c r="M59" s="54"/>
      <c r="N59" s="54" t="s">
        <v>78</v>
      </c>
      <c r="O59" s="54" t="s">
        <v>44</v>
      </c>
      <c r="P59" s="41" t="s">
        <v>79</v>
      </c>
      <c r="Q59" s="38" t="s">
        <v>102</v>
      </c>
    </row>
    <row r="60" spans="1:17">
      <c r="A60" s="13" t="s">
        <v>6</v>
      </c>
      <c r="B60" s="24"/>
      <c r="C60" s="24"/>
      <c r="D60" s="20"/>
      <c r="E60" s="20"/>
      <c r="F60" s="9"/>
      <c r="G60" s="11"/>
      <c r="H60" s="9"/>
      <c r="I60" s="43"/>
      <c r="J60" s="40"/>
      <c r="K60" s="20"/>
      <c r="L60" s="20"/>
      <c r="M60" s="20"/>
      <c r="N60" s="20"/>
      <c r="O60" s="20"/>
      <c r="P60" s="12" t="s">
        <v>81</v>
      </c>
      <c r="Q60" s="38"/>
    </row>
    <row r="61" spans="1:17" ht="39.950000000000003" customHeight="1">
      <c r="A61" s="47" t="s">
        <v>7</v>
      </c>
      <c r="B61" s="57"/>
      <c r="C61" s="57"/>
      <c r="D61" s="57"/>
      <c r="E61" s="57"/>
      <c r="F61" s="47"/>
      <c r="G61" s="50">
        <v>1</v>
      </c>
      <c r="H61" s="47">
        <v>6</v>
      </c>
      <c r="I61" s="58">
        <v>2100</v>
      </c>
      <c r="J61" s="48">
        <f>I61*H61*G61</f>
        <v>12600</v>
      </c>
      <c r="K61" s="20"/>
      <c r="L61" s="20"/>
      <c r="M61" s="20"/>
      <c r="N61" s="20"/>
      <c r="O61" s="20"/>
      <c r="P61" s="198" t="s">
        <v>80</v>
      </c>
      <c r="Q61" s="38"/>
    </row>
    <row r="62" spans="1:17" ht="39.950000000000003" customHeight="1">
      <c r="A62" s="47" t="s">
        <v>8</v>
      </c>
      <c r="B62" s="57"/>
      <c r="C62" s="57"/>
      <c r="D62" s="57"/>
      <c r="E62" s="57"/>
      <c r="F62" s="47"/>
      <c r="G62" s="50"/>
      <c r="H62" s="47"/>
      <c r="I62" s="58"/>
      <c r="J62" s="48"/>
      <c r="K62" s="21"/>
      <c r="L62" s="20"/>
      <c r="M62" s="21"/>
      <c r="N62" s="20"/>
      <c r="O62" s="20"/>
      <c r="P62" s="199"/>
      <c r="Q62" s="38"/>
    </row>
    <row r="63" spans="1:17" ht="21" customHeight="1">
      <c r="A63" s="9" t="s">
        <v>9</v>
      </c>
      <c r="B63" s="20"/>
      <c r="C63" s="20"/>
      <c r="D63" s="20"/>
      <c r="E63" s="20"/>
      <c r="F63" s="9"/>
      <c r="G63" s="11">
        <v>1</v>
      </c>
      <c r="H63" s="9">
        <v>5</v>
      </c>
      <c r="I63" s="43">
        <v>8500</v>
      </c>
      <c r="J63" s="40">
        <f>I63*H63*G63</f>
        <v>42500</v>
      </c>
      <c r="K63" s="21"/>
      <c r="L63" s="20"/>
      <c r="M63" s="21"/>
      <c r="N63" s="20"/>
      <c r="O63" s="20"/>
      <c r="P63" s="200"/>
      <c r="Q63" s="38"/>
    </row>
    <row r="64" spans="1:17">
      <c r="A64" s="9" t="s">
        <v>10</v>
      </c>
      <c r="B64" s="20"/>
      <c r="C64" s="20"/>
      <c r="D64" s="20"/>
      <c r="E64" s="20"/>
      <c r="F64" s="9"/>
      <c r="G64" s="11">
        <v>1</v>
      </c>
      <c r="H64" s="9"/>
      <c r="I64" s="43">
        <v>39000</v>
      </c>
      <c r="J64" s="40">
        <f>I64</f>
        <v>39000</v>
      </c>
      <c r="K64" s="21"/>
      <c r="L64" s="20"/>
      <c r="M64" s="21"/>
      <c r="N64" s="20"/>
      <c r="O64" s="20"/>
      <c r="P64" s="182" t="s">
        <v>173</v>
      </c>
      <c r="Q64" s="38"/>
    </row>
    <row r="65" spans="1:17" ht="15.75" customHeight="1">
      <c r="A65" s="9" t="s">
        <v>11</v>
      </c>
      <c r="B65" s="20"/>
      <c r="C65" s="20"/>
      <c r="D65" s="20"/>
      <c r="E65" s="20"/>
      <c r="F65" s="9"/>
      <c r="G65" s="11"/>
      <c r="H65" s="9"/>
      <c r="I65" s="43"/>
      <c r="J65" s="40"/>
      <c r="K65" s="21"/>
      <c r="L65" s="20"/>
      <c r="M65" s="21"/>
      <c r="N65" s="20"/>
      <c r="O65" s="20"/>
      <c r="P65" s="172"/>
      <c r="Q65" s="38"/>
    </row>
    <row r="66" spans="1:17">
      <c r="A66" s="9" t="s">
        <v>12</v>
      </c>
      <c r="B66" s="20"/>
      <c r="C66" s="20"/>
      <c r="D66" s="20"/>
      <c r="E66" s="20"/>
      <c r="F66" s="9"/>
      <c r="G66" s="11"/>
      <c r="H66" s="9"/>
      <c r="I66" s="11"/>
      <c r="J66" s="9"/>
      <c r="K66" s="21"/>
      <c r="L66" s="20"/>
      <c r="M66" s="21"/>
      <c r="N66" s="20"/>
      <c r="O66" s="20"/>
      <c r="P66" s="9"/>
      <c r="Q66" s="38"/>
    </row>
    <row r="67" spans="1:17">
      <c r="A67" s="5" t="s">
        <v>13</v>
      </c>
      <c r="B67" s="23"/>
      <c r="C67" s="23"/>
      <c r="D67" s="23"/>
      <c r="E67" s="23"/>
      <c r="F67" s="5"/>
      <c r="G67" s="14"/>
      <c r="H67" s="5"/>
      <c r="I67" s="14"/>
      <c r="J67" s="5"/>
      <c r="K67" s="31"/>
      <c r="L67" s="32"/>
      <c r="M67" s="33"/>
      <c r="N67" s="32"/>
      <c r="O67" s="32"/>
      <c r="P67" s="5"/>
      <c r="Q67" s="38"/>
    </row>
    <row r="68" spans="1:17" ht="78.75">
      <c r="A68" s="56" t="s">
        <v>87</v>
      </c>
      <c r="B68" s="47"/>
      <c r="C68" s="47"/>
      <c r="D68" s="47"/>
      <c r="E68" s="47"/>
      <c r="F68" s="47"/>
      <c r="G68" s="50"/>
      <c r="H68" s="47"/>
      <c r="I68" s="58"/>
      <c r="J68" s="60">
        <f>J69+J70+J71+J72+J73+J74</f>
        <v>32600</v>
      </c>
      <c r="K68" s="52" t="s">
        <v>47</v>
      </c>
      <c r="L68" s="53" t="s">
        <v>40</v>
      </c>
      <c r="M68" s="54"/>
      <c r="N68" s="54" t="s">
        <v>83</v>
      </c>
      <c r="O68" s="54" t="s">
        <v>41</v>
      </c>
      <c r="P68" s="41" t="s">
        <v>84</v>
      </c>
      <c r="Q68" s="38" t="s">
        <v>102</v>
      </c>
    </row>
    <row r="69" spans="1:17">
      <c r="A69" s="13" t="s">
        <v>6</v>
      </c>
      <c r="B69" s="24"/>
      <c r="C69" s="24"/>
      <c r="D69" s="20"/>
      <c r="E69" s="20"/>
      <c r="F69" s="9"/>
      <c r="G69" s="11"/>
      <c r="H69" s="9"/>
      <c r="I69" s="43"/>
      <c r="J69" s="40"/>
      <c r="K69" s="20"/>
      <c r="L69" s="20"/>
      <c r="M69" s="20"/>
      <c r="N69" s="20"/>
      <c r="O69" s="20"/>
      <c r="P69" s="12" t="s">
        <v>86</v>
      </c>
    </row>
    <row r="70" spans="1:17" ht="35.1" customHeight="1">
      <c r="A70" s="47" t="s">
        <v>7</v>
      </c>
      <c r="B70" s="57"/>
      <c r="C70" s="57"/>
      <c r="D70" s="57"/>
      <c r="E70" s="57"/>
      <c r="F70" s="47"/>
      <c r="G70" s="50">
        <v>1</v>
      </c>
      <c r="H70" s="47">
        <v>4</v>
      </c>
      <c r="I70" s="58">
        <v>2100</v>
      </c>
      <c r="J70" s="48">
        <f>I70*H70*G70</f>
        <v>8400</v>
      </c>
      <c r="K70" s="20"/>
      <c r="L70" s="20"/>
      <c r="M70" s="20"/>
      <c r="N70" s="20"/>
      <c r="O70" s="20"/>
      <c r="P70" s="198" t="s">
        <v>85</v>
      </c>
    </row>
    <row r="71" spans="1:17" ht="35.1" customHeight="1">
      <c r="A71" s="47" t="s">
        <v>8</v>
      </c>
      <c r="B71" s="57"/>
      <c r="C71" s="57"/>
      <c r="D71" s="57"/>
      <c r="E71" s="57"/>
      <c r="F71" s="47"/>
      <c r="G71" s="50"/>
      <c r="H71" s="47"/>
      <c r="I71" s="58"/>
      <c r="J71" s="48"/>
      <c r="K71" s="21"/>
      <c r="L71" s="20"/>
      <c r="M71" s="21"/>
      <c r="N71" s="20"/>
      <c r="O71" s="20"/>
      <c r="P71" s="199"/>
    </row>
    <row r="72" spans="1:17" ht="30.75" customHeight="1">
      <c r="A72" s="47" t="s">
        <v>9</v>
      </c>
      <c r="B72" s="57"/>
      <c r="C72" s="57"/>
      <c r="D72" s="57"/>
      <c r="E72" s="57"/>
      <c r="F72" s="47"/>
      <c r="G72" s="50">
        <v>1</v>
      </c>
      <c r="H72" s="47">
        <v>3</v>
      </c>
      <c r="I72" s="58">
        <v>4000</v>
      </c>
      <c r="J72" s="48">
        <f>I72*H72*G72</f>
        <v>12000</v>
      </c>
      <c r="K72" s="21"/>
      <c r="L72" s="20"/>
      <c r="M72" s="21"/>
      <c r="N72" s="20"/>
      <c r="O72" s="20"/>
      <c r="P72" s="200"/>
    </row>
    <row r="73" spans="1:17">
      <c r="A73" s="9" t="s">
        <v>10</v>
      </c>
      <c r="B73" s="20"/>
      <c r="C73" s="20"/>
      <c r="D73" s="20"/>
      <c r="E73" s="20"/>
      <c r="F73" s="9"/>
      <c r="G73" s="11">
        <v>1</v>
      </c>
      <c r="H73" s="9"/>
      <c r="I73" s="43">
        <v>12200</v>
      </c>
      <c r="J73" s="40">
        <f>I73</f>
        <v>12200</v>
      </c>
      <c r="K73" s="21"/>
      <c r="L73" s="20"/>
      <c r="M73" s="21"/>
      <c r="N73" s="20"/>
      <c r="O73" s="20"/>
      <c r="P73" s="46" t="s">
        <v>175</v>
      </c>
    </row>
    <row r="74" spans="1:17" ht="15.75" customHeight="1">
      <c r="A74" s="9" t="s">
        <v>11</v>
      </c>
      <c r="B74" s="20"/>
      <c r="C74" s="20"/>
      <c r="D74" s="20"/>
      <c r="E74" s="20"/>
      <c r="F74" s="9"/>
      <c r="G74" s="11"/>
      <c r="H74" s="9"/>
      <c r="I74" s="43"/>
      <c r="J74" s="40"/>
      <c r="K74" s="21"/>
      <c r="L74" s="20"/>
      <c r="M74" s="21"/>
      <c r="N74" s="20"/>
      <c r="O74" s="20"/>
      <c r="P74" s="171"/>
    </row>
    <row r="75" spans="1:17">
      <c r="A75" s="9" t="s">
        <v>12</v>
      </c>
      <c r="B75" s="20"/>
      <c r="C75" s="20"/>
      <c r="D75" s="20"/>
      <c r="E75" s="20"/>
      <c r="F75" s="9"/>
      <c r="G75" s="11"/>
      <c r="H75" s="9"/>
      <c r="I75" s="11"/>
      <c r="J75" s="9"/>
      <c r="K75" s="21"/>
      <c r="L75" s="20"/>
      <c r="M75" s="21"/>
      <c r="N75" s="20"/>
      <c r="O75" s="20"/>
      <c r="P75" s="9"/>
    </row>
    <row r="76" spans="1:17">
      <c r="A76" s="5" t="s">
        <v>13</v>
      </c>
      <c r="B76" s="23"/>
      <c r="C76" s="23"/>
      <c r="D76" s="23"/>
      <c r="E76" s="23"/>
      <c r="F76" s="5"/>
      <c r="G76" s="14"/>
      <c r="H76" s="5"/>
      <c r="I76" s="14"/>
      <c r="J76" s="5"/>
      <c r="K76" s="31"/>
      <c r="L76" s="32"/>
      <c r="M76" s="33"/>
      <c r="N76" s="32"/>
      <c r="O76" s="32"/>
      <c r="P76" s="5"/>
    </row>
    <row r="77" spans="1:17" ht="131.25" customHeight="1">
      <c r="A77" s="56" t="s">
        <v>88</v>
      </c>
      <c r="B77" s="47"/>
      <c r="C77" s="47"/>
      <c r="D77" s="47"/>
      <c r="E77" s="47"/>
      <c r="F77" s="47"/>
      <c r="G77" s="50"/>
      <c r="H77" s="47"/>
      <c r="I77" s="58"/>
      <c r="J77" s="60">
        <f>J78+J79+J80+J81+J82+J83</f>
        <v>103600</v>
      </c>
      <c r="K77" s="52" t="s">
        <v>47</v>
      </c>
      <c r="L77" s="53" t="s">
        <v>40</v>
      </c>
      <c r="M77" s="54"/>
      <c r="N77" s="54" t="s">
        <v>49</v>
      </c>
      <c r="O77" s="54" t="s">
        <v>44</v>
      </c>
      <c r="P77" s="41" t="s">
        <v>89</v>
      </c>
      <c r="Q77" s="38" t="s">
        <v>102</v>
      </c>
    </row>
    <row r="78" spans="1:17" ht="31.5">
      <c r="A78" s="68" t="s">
        <v>6</v>
      </c>
      <c r="B78" s="69"/>
      <c r="C78" s="69"/>
      <c r="D78" s="57"/>
      <c r="E78" s="57"/>
      <c r="F78" s="47"/>
      <c r="G78" s="50">
        <v>1</v>
      </c>
      <c r="H78" s="47">
        <v>6</v>
      </c>
      <c r="I78" s="58">
        <v>3100</v>
      </c>
      <c r="J78" s="48">
        <f>I78*H78*G78</f>
        <v>18600</v>
      </c>
      <c r="K78" s="20"/>
      <c r="L78" s="20"/>
      <c r="M78" s="20"/>
      <c r="N78" s="20"/>
      <c r="O78" s="20"/>
      <c r="P78" s="67" t="s">
        <v>90</v>
      </c>
    </row>
    <row r="79" spans="1:17" ht="35.1" customHeight="1">
      <c r="A79" s="47" t="s">
        <v>7</v>
      </c>
      <c r="B79" s="57"/>
      <c r="C79" s="57"/>
      <c r="D79" s="57"/>
      <c r="E79" s="57"/>
      <c r="F79" s="47"/>
      <c r="G79" s="50"/>
      <c r="H79" s="47"/>
      <c r="I79" s="58"/>
      <c r="J79" s="48"/>
      <c r="K79" s="20"/>
      <c r="L79" s="20"/>
      <c r="M79" s="20"/>
      <c r="N79" s="20"/>
      <c r="O79" s="20"/>
      <c r="P79" s="198" t="s">
        <v>174</v>
      </c>
    </row>
    <row r="80" spans="1:17" ht="35.1" customHeight="1">
      <c r="A80" s="47" t="s">
        <v>8</v>
      </c>
      <c r="B80" s="57"/>
      <c r="C80" s="57"/>
      <c r="D80" s="57"/>
      <c r="E80" s="57"/>
      <c r="F80" s="47"/>
      <c r="G80" s="50">
        <v>1</v>
      </c>
      <c r="H80" s="47">
        <v>5</v>
      </c>
      <c r="I80" s="58">
        <v>9000</v>
      </c>
      <c r="J80" s="48">
        <f>I80*H80*G80</f>
        <v>45000</v>
      </c>
      <c r="K80" s="21"/>
      <c r="L80" s="20"/>
      <c r="M80" s="21"/>
      <c r="N80" s="20"/>
      <c r="O80" s="20"/>
      <c r="P80" s="199"/>
    </row>
    <row r="81" spans="1:17" ht="35.1" customHeight="1">
      <c r="A81" s="47" t="s">
        <v>9</v>
      </c>
      <c r="B81" s="57"/>
      <c r="C81" s="57"/>
      <c r="D81" s="57"/>
      <c r="E81" s="57"/>
      <c r="F81" s="47"/>
      <c r="G81" s="50"/>
      <c r="H81" s="47"/>
      <c r="I81" s="58"/>
      <c r="J81" s="48"/>
      <c r="K81" s="21"/>
      <c r="L81" s="20"/>
      <c r="M81" s="21"/>
      <c r="N81" s="20"/>
      <c r="O81" s="20"/>
      <c r="P81" s="200"/>
    </row>
    <row r="82" spans="1:17">
      <c r="A82" s="9" t="s">
        <v>10</v>
      </c>
      <c r="B82" s="20"/>
      <c r="C82" s="20"/>
      <c r="D82" s="20"/>
      <c r="E82" s="20"/>
      <c r="F82" s="9"/>
      <c r="G82" s="11">
        <v>1</v>
      </c>
      <c r="H82" s="9"/>
      <c r="I82" s="43">
        <v>40000</v>
      </c>
      <c r="J82" s="40">
        <f>I82</f>
        <v>40000</v>
      </c>
      <c r="K82" s="21"/>
      <c r="L82" s="20"/>
      <c r="M82" s="21"/>
      <c r="N82" s="20"/>
      <c r="O82" s="20"/>
      <c r="P82" s="46" t="s">
        <v>176</v>
      </c>
    </row>
    <row r="83" spans="1:17" ht="15.75" customHeight="1">
      <c r="A83" s="9" t="s">
        <v>11</v>
      </c>
      <c r="B83" s="20"/>
      <c r="C83" s="20"/>
      <c r="D83" s="20"/>
      <c r="E83" s="20"/>
      <c r="F83" s="9"/>
      <c r="G83" s="11"/>
      <c r="H83" s="9"/>
      <c r="I83" s="43"/>
      <c r="J83" s="40"/>
      <c r="K83" s="21"/>
      <c r="L83" s="20"/>
      <c r="M83" s="21"/>
      <c r="N83" s="20"/>
      <c r="O83" s="20"/>
      <c r="P83" s="171"/>
    </row>
    <row r="84" spans="1:17">
      <c r="A84" s="9" t="s">
        <v>12</v>
      </c>
      <c r="B84" s="20"/>
      <c r="C84" s="20"/>
      <c r="D84" s="20"/>
      <c r="E84" s="20"/>
      <c r="F84" s="9"/>
      <c r="G84" s="11"/>
      <c r="H84" s="9"/>
      <c r="I84" s="11"/>
      <c r="J84" s="9"/>
      <c r="K84" s="21"/>
      <c r="L84" s="20"/>
      <c r="M84" s="21"/>
      <c r="N84" s="20"/>
      <c r="O84" s="20"/>
      <c r="P84" s="9"/>
    </row>
    <row r="85" spans="1:17">
      <c r="A85" s="5" t="s">
        <v>13</v>
      </c>
      <c r="B85" s="23"/>
      <c r="C85" s="23"/>
      <c r="D85" s="23"/>
      <c r="E85" s="23"/>
      <c r="F85" s="5"/>
      <c r="G85" s="14"/>
      <c r="H85" s="5"/>
      <c r="I85" s="14"/>
      <c r="J85" s="5"/>
      <c r="K85" s="31"/>
      <c r="L85" s="32"/>
      <c r="M85" s="33"/>
      <c r="N85" s="32"/>
      <c r="O85" s="32"/>
      <c r="P85" s="5"/>
    </row>
    <row r="86" spans="1:17" ht="63">
      <c r="A86" s="56" t="s">
        <v>91</v>
      </c>
      <c r="B86" s="47"/>
      <c r="C86" s="47"/>
      <c r="D86" s="47"/>
      <c r="E86" s="47"/>
      <c r="F86" s="47"/>
      <c r="G86" s="50"/>
      <c r="H86" s="47"/>
      <c r="I86" s="58"/>
      <c r="J86" s="60">
        <f>J87+J88+J89+J90+J91+J92</f>
        <v>33300</v>
      </c>
      <c r="K86" s="52" t="s">
        <v>47</v>
      </c>
      <c r="L86" s="47"/>
      <c r="M86" s="51" t="s">
        <v>40</v>
      </c>
      <c r="N86" s="46" t="s">
        <v>92</v>
      </c>
      <c r="O86" s="47" t="s">
        <v>41</v>
      </c>
      <c r="P86" s="41" t="s">
        <v>93</v>
      </c>
      <c r="Q86" s="38" t="s">
        <v>102</v>
      </c>
    </row>
    <row r="87" spans="1:17" ht="63">
      <c r="A87" s="68" t="s">
        <v>6</v>
      </c>
      <c r="B87" s="69"/>
      <c r="C87" s="69"/>
      <c r="D87" s="57"/>
      <c r="E87" s="57"/>
      <c r="F87" s="47"/>
      <c r="G87" s="50"/>
      <c r="H87" s="47"/>
      <c r="I87" s="58"/>
      <c r="J87" s="48"/>
      <c r="K87" s="57"/>
      <c r="L87" s="57"/>
      <c r="M87" s="57"/>
      <c r="N87" s="57"/>
      <c r="O87" s="57"/>
      <c r="P87" s="41" t="s">
        <v>94</v>
      </c>
    </row>
    <row r="88" spans="1:17" ht="35.1" customHeight="1">
      <c r="A88" s="47" t="s">
        <v>7</v>
      </c>
      <c r="B88" s="57"/>
      <c r="C88" s="57"/>
      <c r="D88" s="57"/>
      <c r="E88" s="57"/>
      <c r="F88" s="47"/>
      <c r="G88" s="50">
        <v>1</v>
      </c>
      <c r="H88" s="47">
        <v>3</v>
      </c>
      <c r="I88" s="58">
        <v>2100</v>
      </c>
      <c r="J88" s="48">
        <f>I88*H88*G88</f>
        <v>6300</v>
      </c>
      <c r="K88" s="57"/>
      <c r="L88" s="57"/>
      <c r="M88" s="57"/>
      <c r="N88" s="57"/>
      <c r="O88" s="57"/>
      <c r="P88" s="198" t="s">
        <v>95</v>
      </c>
    </row>
    <row r="89" spans="1:17" ht="35.1" customHeight="1">
      <c r="A89" s="47" t="s">
        <v>8</v>
      </c>
      <c r="B89" s="57"/>
      <c r="C89" s="57"/>
      <c r="D89" s="57"/>
      <c r="E89" s="57"/>
      <c r="F89" s="47"/>
      <c r="G89" s="50"/>
      <c r="H89" s="47"/>
      <c r="I89" s="58"/>
      <c r="J89" s="48"/>
      <c r="K89" s="59"/>
      <c r="L89" s="57"/>
      <c r="M89" s="59"/>
      <c r="N89" s="57"/>
      <c r="O89" s="57"/>
      <c r="P89" s="199"/>
    </row>
    <row r="90" spans="1:17" ht="27.75" customHeight="1">
      <c r="A90" s="47" t="s">
        <v>9</v>
      </c>
      <c r="B90" s="57"/>
      <c r="C90" s="57"/>
      <c r="D90" s="57"/>
      <c r="E90" s="57"/>
      <c r="F90" s="47"/>
      <c r="G90" s="50">
        <v>1</v>
      </c>
      <c r="H90" s="47">
        <v>3</v>
      </c>
      <c r="I90" s="58">
        <v>4000</v>
      </c>
      <c r="J90" s="48">
        <f>I90*H90*G90</f>
        <v>12000</v>
      </c>
      <c r="K90" s="59"/>
      <c r="L90" s="57"/>
      <c r="M90" s="59"/>
      <c r="N90" s="57"/>
      <c r="O90" s="57"/>
      <c r="P90" s="200"/>
    </row>
    <row r="91" spans="1:17">
      <c r="A91" s="9" t="s">
        <v>10</v>
      </c>
      <c r="B91" s="20"/>
      <c r="C91" s="20"/>
      <c r="D91" s="20"/>
      <c r="E91" s="20"/>
      <c r="F91" s="9"/>
      <c r="G91" s="11">
        <v>1</v>
      </c>
      <c r="H91" s="9"/>
      <c r="I91" s="43">
        <v>15000</v>
      </c>
      <c r="J91" s="40">
        <f>I91</f>
        <v>15000</v>
      </c>
      <c r="K91" s="21"/>
      <c r="L91" s="20"/>
      <c r="M91" s="21"/>
      <c r="N91" s="20"/>
      <c r="O91" s="20"/>
      <c r="P91" s="46" t="s">
        <v>177</v>
      </c>
    </row>
    <row r="92" spans="1:17" ht="15.75" customHeight="1">
      <c r="A92" s="9" t="s">
        <v>11</v>
      </c>
      <c r="B92" s="20"/>
      <c r="C92" s="20"/>
      <c r="D92" s="20"/>
      <c r="E92" s="20"/>
      <c r="F92" s="9"/>
      <c r="G92" s="11"/>
      <c r="H92" s="9"/>
      <c r="I92" s="43"/>
      <c r="J92" s="40"/>
      <c r="K92" s="21"/>
      <c r="L92" s="20"/>
      <c r="M92" s="21"/>
      <c r="N92" s="20"/>
      <c r="O92" s="20"/>
      <c r="P92" s="171"/>
    </row>
    <row r="93" spans="1:17">
      <c r="A93" s="9" t="s">
        <v>12</v>
      </c>
      <c r="B93" s="20"/>
      <c r="C93" s="20"/>
      <c r="D93" s="20"/>
      <c r="E93" s="20"/>
      <c r="F93" s="9"/>
      <c r="G93" s="11"/>
      <c r="H93" s="9"/>
      <c r="I93" s="11"/>
      <c r="J93" s="9"/>
      <c r="K93" s="21"/>
      <c r="L93" s="20"/>
      <c r="M93" s="21"/>
      <c r="N93" s="20"/>
      <c r="O93" s="20"/>
      <c r="P93" s="9"/>
    </row>
    <row r="94" spans="1:17">
      <c r="A94" s="5" t="s">
        <v>13</v>
      </c>
      <c r="B94" s="23"/>
      <c r="C94" s="23"/>
      <c r="D94" s="23"/>
      <c r="E94" s="23"/>
      <c r="F94" s="5"/>
      <c r="G94" s="14"/>
      <c r="H94" s="5"/>
      <c r="I94" s="14"/>
      <c r="J94" s="5"/>
      <c r="K94" s="31"/>
      <c r="L94" s="32"/>
      <c r="M94" s="33"/>
      <c r="N94" s="32"/>
      <c r="O94" s="32"/>
      <c r="P94" s="5"/>
    </row>
    <row r="95" spans="1:17" ht="95.25">
      <c r="A95" s="56" t="s">
        <v>96</v>
      </c>
      <c r="B95" s="47"/>
      <c r="C95" s="47"/>
      <c r="D95" s="47"/>
      <c r="E95" s="47"/>
      <c r="F95" s="47"/>
      <c r="G95" s="50"/>
      <c r="H95" s="47"/>
      <c r="I95" s="58"/>
      <c r="J95" s="60">
        <f>J96+J97+J98+J99+J100+J101+J103</f>
        <v>138700</v>
      </c>
      <c r="K95" s="52" t="s">
        <v>47</v>
      </c>
      <c r="L95" s="51" t="s">
        <v>40</v>
      </c>
      <c r="M95" s="47"/>
      <c r="N95" s="47" t="s">
        <v>97</v>
      </c>
      <c r="O95" s="47" t="s">
        <v>41</v>
      </c>
      <c r="P95" s="67" t="s">
        <v>101</v>
      </c>
      <c r="Q95" s="38" t="s">
        <v>102</v>
      </c>
    </row>
    <row r="96" spans="1:17" ht="47.25">
      <c r="A96" s="68" t="s">
        <v>6</v>
      </c>
      <c r="B96" s="69"/>
      <c r="C96" s="69"/>
      <c r="D96" s="57"/>
      <c r="E96" s="57"/>
      <c r="F96" s="47"/>
      <c r="G96" s="50">
        <v>1</v>
      </c>
      <c r="H96" s="47">
        <v>7</v>
      </c>
      <c r="I96" s="58">
        <v>3100</v>
      </c>
      <c r="J96" s="48">
        <f>I96*H96*G96</f>
        <v>21700</v>
      </c>
      <c r="K96" s="20"/>
      <c r="L96" s="20"/>
      <c r="M96" s="20"/>
      <c r="N96" s="20"/>
      <c r="O96" s="20"/>
      <c r="P96" s="67" t="s">
        <v>98</v>
      </c>
    </row>
    <row r="97" spans="1:17" ht="45" customHeight="1">
      <c r="A97" s="47" t="s">
        <v>7</v>
      </c>
      <c r="B97" s="57"/>
      <c r="C97" s="57"/>
      <c r="D97" s="57"/>
      <c r="E97" s="57"/>
      <c r="F97" s="47"/>
      <c r="G97" s="50"/>
      <c r="H97" s="47"/>
      <c r="I97" s="58"/>
      <c r="J97" s="48"/>
      <c r="K97" s="20"/>
      <c r="L97" s="20"/>
      <c r="M97" s="20"/>
      <c r="N97" s="20"/>
      <c r="O97" s="20"/>
      <c r="P97" s="198" t="s">
        <v>99</v>
      </c>
    </row>
    <row r="98" spans="1:17" ht="45" customHeight="1">
      <c r="A98" s="47" t="s">
        <v>8</v>
      </c>
      <c r="B98" s="57"/>
      <c r="C98" s="57"/>
      <c r="D98" s="57"/>
      <c r="E98" s="57"/>
      <c r="F98" s="47"/>
      <c r="G98" s="50">
        <v>1</v>
      </c>
      <c r="H98" s="47">
        <v>5</v>
      </c>
      <c r="I98" s="58">
        <v>4000</v>
      </c>
      <c r="J98" s="48">
        <f>I98*H98*G98</f>
        <v>20000</v>
      </c>
      <c r="K98" s="21"/>
      <c r="L98" s="20"/>
      <c r="M98" s="21"/>
      <c r="N98" s="20"/>
      <c r="O98" s="20"/>
      <c r="P98" s="221"/>
    </row>
    <row r="99" spans="1:17" ht="63" customHeight="1">
      <c r="A99" s="47" t="s">
        <v>9</v>
      </c>
      <c r="B99" s="57"/>
      <c r="C99" s="57"/>
      <c r="D99" s="57"/>
      <c r="E99" s="57"/>
      <c r="F99" s="47"/>
      <c r="G99" s="50"/>
      <c r="H99" s="47"/>
      <c r="I99" s="58"/>
      <c r="J99" s="48"/>
      <c r="K99" s="21"/>
      <c r="L99" s="20"/>
      <c r="M99" s="21"/>
      <c r="N99" s="20"/>
      <c r="O99" s="20"/>
      <c r="P99" s="222"/>
    </row>
    <row r="100" spans="1:17" ht="15.75" customHeight="1">
      <c r="A100" s="9" t="s">
        <v>10</v>
      </c>
      <c r="B100" s="20"/>
      <c r="C100" s="20"/>
      <c r="D100" s="20"/>
      <c r="E100" s="20"/>
      <c r="F100" s="9"/>
      <c r="G100" s="11">
        <v>1</v>
      </c>
      <c r="H100" s="9"/>
      <c r="I100" s="43">
        <v>27000</v>
      </c>
      <c r="J100" s="40">
        <f>I100</f>
        <v>27000</v>
      </c>
      <c r="K100" s="21"/>
      <c r="L100" s="20"/>
      <c r="M100" s="21"/>
      <c r="N100" s="20"/>
      <c r="O100" s="20"/>
      <c r="P100" s="46" t="s">
        <v>171</v>
      </c>
    </row>
    <row r="101" spans="1:17" ht="15.75" customHeight="1">
      <c r="A101" s="9" t="s">
        <v>11</v>
      </c>
      <c r="B101" s="20"/>
      <c r="C101" s="20"/>
      <c r="D101" s="20"/>
      <c r="E101" s="20"/>
      <c r="F101" s="9"/>
      <c r="G101" s="11"/>
      <c r="H101" s="9"/>
      <c r="I101" s="43"/>
      <c r="J101" s="40"/>
      <c r="K101" s="21"/>
      <c r="L101" s="20"/>
      <c r="M101" s="21"/>
      <c r="N101" s="20"/>
      <c r="O101" s="20"/>
      <c r="P101" s="46"/>
    </row>
    <row r="102" spans="1:17" ht="15.75" customHeight="1">
      <c r="A102" s="9" t="s">
        <v>12</v>
      </c>
      <c r="B102" s="20"/>
      <c r="C102" s="20"/>
      <c r="D102" s="20"/>
      <c r="E102" s="20"/>
      <c r="F102" s="9"/>
      <c r="G102" s="11"/>
      <c r="H102" s="9"/>
      <c r="I102" s="43"/>
      <c r="J102" s="40"/>
      <c r="K102" s="21"/>
      <c r="L102" s="20"/>
      <c r="M102" s="21"/>
      <c r="N102" s="20"/>
      <c r="O102" s="20"/>
      <c r="P102" s="171"/>
    </row>
    <row r="103" spans="1:17">
      <c r="A103" s="5" t="s">
        <v>13</v>
      </c>
      <c r="B103" s="23"/>
      <c r="C103" s="23"/>
      <c r="D103" s="23"/>
      <c r="E103" s="23"/>
      <c r="F103" s="5"/>
      <c r="G103" s="14"/>
      <c r="H103" s="5"/>
      <c r="I103" s="44">
        <v>70000</v>
      </c>
      <c r="J103" s="45">
        <f>I103</f>
        <v>70000</v>
      </c>
      <c r="K103" s="31"/>
      <c r="L103" s="32"/>
      <c r="M103" s="33"/>
      <c r="N103" s="32"/>
      <c r="O103" s="32"/>
      <c r="P103" s="5" t="s">
        <v>100</v>
      </c>
    </row>
    <row r="104" spans="1:17" ht="82.5" customHeight="1">
      <c r="A104" s="183" t="s">
        <v>186</v>
      </c>
      <c r="B104" s="48">
        <v>81300</v>
      </c>
      <c r="C104" s="48"/>
      <c r="D104" s="48">
        <v>76725</v>
      </c>
      <c r="E104" s="48"/>
      <c r="F104" s="47"/>
      <c r="G104" s="50"/>
      <c r="H104" s="47"/>
      <c r="I104" s="50"/>
      <c r="J104" s="55">
        <f>J105+J107+J109+J110+J112</f>
        <v>93300</v>
      </c>
      <c r="K104" s="52" t="s">
        <v>48</v>
      </c>
      <c r="L104" s="53" t="s">
        <v>40</v>
      </c>
      <c r="M104" s="54"/>
      <c r="N104" s="54" t="s">
        <v>43</v>
      </c>
      <c r="O104" s="54" t="s">
        <v>44</v>
      </c>
      <c r="P104" s="41" t="s">
        <v>191</v>
      </c>
      <c r="Q104" s="38" t="s">
        <v>42</v>
      </c>
    </row>
    <row r="105" spans="1:17">
      <c r="A105" s="13" t="s">
        <v>6</v>
      </c>
      <c r="B105" s="24"/>
      <c r="C105" s="24"/>
      <c r="D105" s="20"/>
      <c r="E105" s="20"/>
      <c r="F105" s="9">
        <v>1</v>
      </c>
      <c r="G105" s="11">
        <v>1</v>
      </c>
      <c r="H105" s="9">
        <v>3</v>
      </c>
      <c r="I105" s="43">
        <v>3100</v>
      </c>
      <c r="J105" s="40">
        <f>I105*H105*G105</f>
        <v>9300</v>
      </c>
      <c r="K105" s="20"/>
      <c r="L105" s="20"/>
      <c r="M105" s="20"/>
      <c r="N105" s="20"/>
      <c r="O105" s="20"/>
      <c r="P105" s="12" t="s">
        <v>192</v>
      </c>
    </row>
    <row r="106" spans="1:17" ht="78.75">
      <c r="A106" s="47" t="s">
        <v>7</v>
      </c>
      <c r="B106" s="20"/>
      <c r="C106" s="20"/>
      <c r="D106" s="20"/>
      <c r="E106" s="20"/>
      <c r="F106" s="9"/>
      <c r="G106" s="11"/>
      <c r="H106" s="9"/>
      <c r="I106" s="11"/>
      <c r="J106" s="9"/>
      <c r="K106" s="20"/>
      <c r="L106" s="20"/>
      <c r="M106" s="20"/>
      <c r="N106" s="20"/>
      <c r="O106" s="20"/>
      <c r="P106" s="67" t="s">
        <v>193</v>
      </c>
    </row>
    <row r="107" spans="1:17">
      <c r="A107" s="9" t="s">
        <v>8</v>
      </c>
      <c r="B107" s="20"/>
      <c r="C107" s="20"/>
      <c r="D107" s="20"/>
      <c r="E107" s="20"/>
      <c r="F107" s="9">
        <v>1</v>
      </c>
      <c r="G107" s="11">
        <v>1</v>
      </c>
      <c r="H107" s="9">
        <v>3</v>
      </c>
      <c r="I107" s="43">
        <v>10000</v>
      </c>
      <c r="J107" s="40">
        <f>I107*H107*G107</f>
        <v>30000</v>
      </c>
      <c r="K107" s="21"/>
      <c r="L107" s="20"/>
      <c r="M107" s="21"/>
      <c r="N107" s="20"/>
      <c r="O107" s="20"/>
      <c r="P107" s="9"/>
    </row>
    <row r="108" spans="1:17">
      <c r="A108" s="9" t="s">
        <v>9</v>
      </c>
      <c r="B108" s="20"/>
      <c r="C108" s="20"/>
      <c r="D108" s="20"/>
      <c r="E108" s="20"/>
      <c r="F108" s="9"/>
      <c r="G108" s="11"/>
      <c r="H108" s="9"/>
      <c r="I108" s="11"/>
      <c r="J108" s="9"/>
      <c r="K108" s="21"/>
      <c r="L108" s="20"/>
      <c r="M108" s="21"/>
      <c r="N108" s="20"/>
      <c r="O108" s="20"/>
      <c r="P108" s="9"/>
    </row>
    <row r="109" spans="1:17" ht="110.25">
      <c r="A109" s="47" t="s">
        <v>10</v>
      </c>
      <c r="B109" s="57"/>
      <c r="C109" s="57"/>
      <c r="D109" s="57"/>
      <c r="E109" s="57"/>
      <c r="F109" s="47"/>
      <c r="G109" s="50"/>
      <c r="H109" s="47"/>
      <c r="I109" s="58">
        <v>41500</v>
      </c>
      <c r="J109" s="48">
        <f>I109</f>
        <v>41500</v>
      </c>
      <c r="K109" s="21"/>
      <c r="L109" s="20"/>
      <c r="M109" s="21"/>
      <c r="N109" s="20"/>
      <c r="O109" s="20"/>
      <c r="P109" s="182" t="s">
        <v>45</v>
      </c>
    </row>
    <row r="110" spans="1:17">
      <c r="A110" s="9" t="s">
        <v>11</v>
      </c>
      <c r="B110" s="20"/>
      <c r="C110" s="20"/>
      <c r="D110" s="20"/>
      <c r="E110" s="20"/>
      <c r="F110" s="9"/>
      <c r="G110" s="11"/>
      <c r="H110" s="9"/>
      <c r="I110" s="43">
        <v>9000</v>
      </c>
      <c r="J110" s="40">
        <f>I110</f>
        <v>9000</v>
      </c>
      <c r="K110" s="21"/>
      <c r="L110" s="20"/>
      <c r="M110" s="21"/>
      <c r="N110" s="20"/>
      <c r="O110" s="20"/>
      <c r="P110" s="9"/>
    </row>
    <row r="111" spans="1:17">
      <c r="A111" s="9" t="s">
        <v>12</v>
      </c>
      <c r="B111" s="20"/>
      <c r="C111" s="20"/>
      <c r="D111" s="20"/>
      <c r="E111" s="20"/>
      <c r="F111" s="9"/>
      <c r="G111" s="11"/>
      <c r="H111" s="9"/>
      <c r="I111" s="11"/>
      <c r="J111" s="9"/>
      <c r="K111" s="21"/>
      <c r="L111" s="20"/>
      <c r="M111" s="21"/>
      <c r="N111" s="20"/>
      <c r="O111" s="20"/>
      <c r="P111" s="9"/>
    </row>
    <row r="112" spans="1:17" ht="78.75">
      <c r="A112" s="75" t="s">
        <v>13</v>
      </c>
      <c r="B112" s="76"/>
      <c r="C112" s="76"/>
      <c r="D112" s="76"/>
      <c r="E112" s="76"/>
      <c r="F112" s="75"/>
      <c r="G112" s="77"/>
      <c r="H112" s="75"/>
      <c r="I112" s="77"/>
      <c r="J112" s="184">
        <v>3500</v>
      </c>
      <c r="K112" s="31"/>
      <c r="L112" s="32"/>
      <c r="M112" s="33"/>
      <c r="N112" s="32"/>
      <c r="O112" s="32"/>
      <c r="P112" s="185" t="s">
        <v>46</v>
      </c>
    </row>
    <row r="113" spans="1:17" ht="78.75">
      <c r="A113" s="56" t="s">
        <v>179</v>
      </c>
      <c r="B113" s="9"/>
      <c r="C113" s="9"/>
      <c r="D113" s="48">
        <v>133273</v>
      </c>
      <c r="E113" s="9"/>
      <c r="F113" s="9"/>
      <c r="G113" s="11"/>
      <c r="H113" s="9"/>
      <c r="I113" s="11"/>
      <c r="J113" s="55">
        <f>J114+J116+J118+J119+J121</f>
        <v>199500</v>
      </c>
      <c r="K113" s="52" t="s">
        <v>47</v>
      </c>
      <c r="L113" s="53" t="s">
        <v>40</v>
      </c>
      <c r="M113" s="54"/>
      <c r="N113" s="54" t="s">
        <v>49</v>
      </c>
      <c r="O113" s="54" t="s">
        <v>44</v>
      </c>
      <c r="P113" s="67" t="s">
        <v>194</v>
      </c>
      <c r="Q113" s="38" t="s">
        <v>42</v>
      </c>
    </row>
    <row r="114" spans="1:17">
      <c r="A114" s="13" t="s">
        <v>6</v>
      </c>
      <c r="B114" s="24"/>
      <c r="C114" s="24"/>
      <c r="D114" s="20"/>
      <c r="E114" s="20"/>
      <c r="F114" s="9">
        <v>1</v>
      </c>
      <c r="G114" s="11">
        <v>1</v>
      </c>
      <c r="H114" s="9">
        <v>5</v>
      </c>
      <c r="I114" s="43">
        <v>3100</v>
      </c>
      <c r="J114" s="40">
        <f>I114*H114*G114</f>
        <v>15500</v>
      </c>
      <c r="K114" s="20"/>
      <c r="L114" s="20"/>
      <c r="M114" s="20"/>
      <c r="N114" s="20"/>
      <c r="O114" s="20"/>
      <c r="P114" s="12" t="s">
        <v>195</v>
      </c>
    </row>
    <row r="115" spans="1:17">
      <c r="A115" s="9" t="s">
        <v>7</v>
      </c>
      <c r="B115" s="20"/>
      <c r="C115" s="20"/>
      <c r="D115" s="20"/>
      <c r="E115" s="20"/>
      <c r="F115" s="9"/>
      <c r="G115" s="11"/>
      <c r="H115" s="9"/>
      <c r="I115" s="43"/>
      <c r="J115" s="40"/>
      <c r="K115" s="20"/>
      <c r="L115" s="20"/>
      <c r="M115" s="20"/>
      <c r="N115" s="20"/>
      <c r="O115" s="20"/>
      <c r="P115" s="198" t="s">
        <v>196</v>
      </c>
    </row>
    <row r="116" spans="1:17" ht="21" customHeight="1">
      <c r="A116" s="9" t="s">
        <v>8</v>
      </c>
      <c r="B116" s="20"/>
      <c r="C116" s="20"/>
      <c r="D116" s="20"/>
      <c r="E116" s="20"/>
      <c r="F116" s="9">
        <v>1</v>
      </c>
      <c r="G116" s="11">
        <v>1</v>
      </c>
      <c r="H116" s="9">
        <v>5</v>
      </c>
      <c r="I116" s="43">
        <v>14000</v>
      </c>
      <c r="J116" s="40">
        <f>I116*H116*G116</f>
        <v>70000</v>
      </c>
      <c r="K116" s="21"/>
      <c r="L116" s="20"/>
      <c r="M116" s="21"/>
      <c r="N116" s="20"/>
      <c r="O116" s="20"/>
      <c r="P116" s="199"/>
    </row>
    <row r="117" spans="1:17" ht="21" customHeight="1">
      <c r="A117" s="9" t="s">
        <v>9</v>
      </c>
      <c r="B117" s="20"/>
      <c r="C117" s="20"/>
      <c r="D117" s="20"/>
      <c r="E117" s="20"/>
      <c r="F117" s="9"/>
      <c r="G117" s="11"/>
      <c r="H117" s="9"/>
      <c r="I117" s="43"/>
      <c r="J117" s="40"/>
      <c r="K117" s="21"/>
      <c r="L117" s="20"/>
      <c r="M117" s="21"/>
      <c r="N117" s="20"/>
      <c r="O117" s="20"/>
      <c r="P117" s="199"/>
    </row>
    <row r="118" spans="1:17" ht="21" customHeight="1">
      <c r="A118" s="9" t="s">
        <v>10</v>
      </c>
      <c r="B118" s="20"/>
      <c r="C118" s="20"/>
      <c r="D118" s="20"/>
      <c r="E118" s="20"/>
      <c r="F118" s="9">
        <v>1</v>
      </c>
      <c r="G118" s="11">
        <v>1</v>
      </c>
      <c r="H118" s="9"/>
      <c r="I118" s="43">
        <v>90000</v>
      </c>
      <c r="J118" s="40">
        <f>I118*G118</f>
        <v>90000</v>
      </c>
      <c r="K118" s="21"/>
      <c r="L118" s="20"/>
      <c r="M118" s="21"/>
      <c r="N118" s="20"/>
      <c r="O118" s="20"/>
      <c r="P118" s="199"/>
    </row>
    <row r="119" spans="1:17" ht="21" customHeight="1">
      <c r="A119" s="9" t="s">
        <v>11</v>
      </c>
      <c r="B119" s="20"/>
      <c r="C119" s="20"/>
      <c r="D119" s="20"/>
      <c r="E119" s="20"/>
      <c r="F119" s="9">
        <v>1</v>
      </c>
      <c r="G119" s="11">
        <v>1</v>
      </c>
      <c r="H119" s="9"/>
      <c r="I119" s="43">
        <v>9000</v>
      </c>
      <c r="J119" s="40">
        <f>I119*G119</f>
        <v>9000</v>
      </c>
      <c r="K119" s="21"/>
      <c r="L119" s="20"/>
      <c r="M119" s="21"/>
      <c r="N119" s="20"/>
      <c r="O119" s="20"/>
      <c r="P119" s="200"/>
    </row>
    <row r="120" spans="1:17">
      <c r="A120" s="9" t="s">
        <v>12</v>
      </c>
      <c r="B120" s="20"/>
      <c r="C120" s="20"/>
      <c r="D120" s="20"/>
      <c r="E120" s="20"/>
      <c r="F120" s="9"/>
      <c r="G120" s="11"/>
      <c r="H120" s="9"/>
      <c r="I120" s="43"/>
      <c r="J120" s="40"/>
      <c r="K120" s="21"/>
      <c r="L120" s="20"/>
      <c r="M120" s="21"/>
      <c r="N120" s="20"/>
      <c r="O120" s="20"/>
      <c r="P120" s="9"/>
    </row>
    <row r="121" spans="1:17">
      <c r="A121" s="5" t="s">
        <v>13</v>
      </c>
      <c r="B121" s="23"/>
      <c r="C121" s="23"/>
      <c r="D121" s="23"/>
      <c r="E121" s="23"/>
      <c r="F121" s="5"/>
      <c r="G121" s="14"/>
      <c r="H121" s="5"/>
      <c r="I121" s="44">
        <v>15000</v>
      </c>
      <c r="J121" s="45">
        <f>I121</f>
        <v>15000</v>
      </c>
      <c r="K121" s="31"/>
      <c r="L121" s="32"/>
      <c r="M121" s="33"/>
      <c r="N121" s="32"/>
      <c r="O121" s="32"/>
      <c r="P121" s="5"/>
    </row>
    <row r="122" spans="1:17" ht="63">
      <c r="A122" s="56" t="s">
        <v>180</v>
      </c>
      <c r="B122" s="47"/>
      <c r="C122" s="47"/>
      <c r="D122" s="47"/>
      <c r="E122" s="47"/>
      <c r="F122" s="47"/>
      <c r="G122" s="50"/>
      <c r="H122" s="47"/>
      <c r="I122" s="50"/>
      <c r="J122" s="55">
        <f>J123+J124+J125+J126+J127+J128+J130</f>
        <v>354000</v>
      </c>
      <c r="K122" s="52" t="s">
        <v>47</v>
      </c>
      <c r="L122" s="54"/>
      <c r="M122" s="53" t="s">
        <v>40</v>
      </c>
      <c r="N122" s="52" t="s">
        <v>50</v>
      </c>
      <c r="O122" s="54" t="s">
        <v>51</v>
      </c>
      <c r="P122" s="41" t="s">
        <v>197</v>
      </c>
      <c r="Q122" s="38" t="s">
        <v>39</v>
      </c>
    </row>
    <row r="123" spans="1:17" ht="34.5" customHeight="1">
      <c r="A123" s="68" t="s">
        <v>6</v>
      </c>
      <c r="B123" s="69"/>
      <c r="C123" s="69"/>
      <c r="D123" s="57"/>
      <c r="E123" s="57"/>
      <c r="F123" s="47">
        <v>1</v>
      </c>
      <c r="G123" s="50">
        <v>1</v>
      </c>
      <c r="H123" s="47">
        <v>9</v>
      </c>
      <c r="I123" s="58">
        <v>3100</v>
      </c>
      <c r="J123" s="48">
        <f>I123*H123*G123</f>
        <v>27900</v>
      </c>
      <c r="K123" s="57"/>
      <c r="L123" s="57"/>
      <c r="M123" s="57"/>
      <c r="N123" s="57"/>
      <c r="O123" s="57"/>
      <c r="P123" s="41" t="s">
        <v>198</v>
      </c>
    </row>
    <row r="124" spans="1:17">
      <c r="A124" s="9" t="s">
        <v>7</v>
      </c>
      <c r="B124" s="20"/>
      <c r="C124" s="20"/>
      <c r="D124" s="20"/>
      <c r="E124" s="20"/>
      <c r="F124" s="9">
        <v>1</v>
      </c>
      <c r="G124" s="11">
        <v>1</v>
      </c>
      <c r="H124" s="9">
        <v>9</v>
      </c>
      <c r="I124" s="43">
        <v>2100</v>
      </c>
      <c r="J124" s="40">
        <f>I124*H124*G124</f>
        <v>18900</v>
      </c>
      <c r="K124" s="20"/>
      <c r="L124" s="20"/>
      <c r="M124" s="20"/>
      <c r="N124" s="20"/>
      <c r="O124" s="20"/>
      <c r="P124" s="198" t="s">
        <v>199</v>
      </c>
    </row>
    <row r="125" spans="1:17" ht="21" customHeight="1">
      <c r="A125" s="9" t="s">
        <v>8</v>
      </c>
      <c r="B125" s="20"/>
      <c r="C125" s="20"/>
      <c r="D125" s="20"/>
      <c r="E125" s="20"/>
      <c r="F125" s="9">
        <v>1</v>
      </c>
      <c r="G125" s="11">
        <v>1</v>
      </c>
      <c r="H125" s="9">
        <v>6</v>
      </c>
      <c r="I125" s="43">
        <v>12500</v>
      </c>
      <c r="J125" s="40">
        <f>I125*H125*G125</f>
        <v>75000</v>
      </c>
      <c r="K125" s="21"/>
      <c r="L125" s="20"/>
      <c r="M125" s="21"/>
      <c r="N125" s="20"/>
      <c r="O125" s="20"/>
      <c r="P125" s="199"/>
    </row>
    <row r="126" spans="1:17" ht="21" customHeight="1">
      <c r="A126" s="9" t="s">
        <v>9</v>
      </c>
      <c r="B126" s="20"/>
      <c r="C126" s="20"/>
      <c r="D126" s="20"/>
      <c r="E126" s="20"/>
      <c r="F126" s="9">
        <v>1</v>
      </c>
      <c r="G126" s="11">
        <v>1</v>
      </c>
      <c r="H126" s="9">
        <v>6</v>
      </c>
      <c r="I126" s="43">
        <v>10000</v>
      </c>
      <c r="J126" s="40">
        <f>I126*H126*G126</f>
        <v>60000</v>
      </c>
      <c r="K126" s="21"/>
      <c r="L126" s="20"/>
      <c r="M126" s="21"/>
      <c r="N126" s="20"/>
      <c r="O126" s="20"/>
      <c r="P126" s="199"/>
    </row>
    <row r="127" spans="1:17" ht="21" customHeight="1">
      <c r="A127" s="9" t="s">
        <v>10</v>
      </c>
      <c r="B127" s="20"/>
      <c r="C127" s="20"/>
      <c r="D127" s="20"/>
      <c r="E127" s="20"/>
      <c r="F127" s="9">
        <v>1</v>
      </c>
      <c r="G127" s="11">
        <v>2</v>
      </c>
      <c r="H127" s="9"/>
      <c r="I127" s="43">
        <v>76000</v>
      </c>
      <c r="J127" s="40">
        <f>I127*G127</f>
        <v>152000</v>
      </c>
      <c r="K127" s="21"/>
      <c r="L127" s="20"/>
      <c r="M127" s="21"/>
      <c r="N127" s="20"/>
      <c r="O127" s="20"/>
      <c r="P127" s="200"/>
    </row>
    <row r="128" spans="1:17">
      <c r="A128" s="9" t="s">
        <v>11</v>
      </c>
      <c r="B128" s="20"/>
      <c r="C128" s="20"/>
      <c r="D128" s="20"/>
      <c r="E128" s="20"/>
      <c r="F128" s="9">
        <v>1</v>
      </c>
      <c r="G128" s="11">
        <v>2</v>
      </c>
      <c r="H128" s="9"/>
      <c r="I128" s="43">
        <v>9000</v>
      </c>
      <c r="J128" s="40">
        <f>I128*G128</f>
        <v>18000</v>
      </c>
      <c r="K128" s="21"/>
      <c r="L128" s="20"/>
      <c r="M128" s="21"/>
      <c r="N128" s="20"/>
      <c r="O128" s="20"/>
      <c r="P128" s="9"/>
    </row>
    <row r="129" spans="1:18">
      <c r="A129" s="9" t="s">
        <v>12</v>
      </c>
      <c r="B129" s="20"/>
      <c r="C129" s="20"/>
      <c r="D129" s="20"/>
      <c r="E129" s="20"/>
      <c r="F129" s="9"/>
      <c r="G129" s="11"/>
      <c r="H129" s="9"/>
      <c r="I129" s="43"/>
      <c r="J129" s="40"/>
      <c r="K129" s="21"/>
      <c r="L129" s="20"/>
      <c r="M129" s="21"/>
      <c r="N129" s="20"/>
      <c r="O129" s="20"/>
      <c r="P129" s="9"/>
    </row>
    <row r="130" spans="1:18" ht="31.5">
      <c r="A130" s="75" t="s">
        <v>13</v>
      </c>
      <c r="B130" s="76"/>
      <c r="C130" s="76"/>
      <c r="D130" s="76"/>
      <c r="E130" s="76"/>
      <c r="F130" s="75"/>
      <c r="G130" s="77"/>
      <c r="H130" s="75"/>
      <c r="I130" s="186"/>
      <c r="J130" s="184">
        <v>2200</v>
      </c>
      <c r="K130" s="79"/>
      <c r="L130" s="80"/>
      <c r="M130" s="81"/>
      <c r="N130" s="80"/>
      <c r="O130" s="80"/>
      <c r="P130" s="187" t="s">
        <v>169</v>
      </c>
    </row>
    <row r="131" spans="1:18" ht="128.25">
      <c r="A131" s="56" t="s">
        <v>181</v>
      </c>
      <c r="B131" s="47"/>
      <c r="C131" s="47"/>
      <c r="D131" s="47"/>
      <c r="E131" s="47"/>
      <c r="F131" s="47"/>
      <c r="G131" s="50"/>
      <c r="H131" s="47"/>
      <c r="I131" s="50"/>
      <c r="J131" s="55">
        <f>J132+J134+J136</f>
        <v>75500</v>
      </c>
      <c r="K131" s="52" t="s">
        <v>47</v>
      </c>
      <c r="L131" s="53" t="s">
        <v>40</v>
      </c>
      <c r="M131" s="54"/>
      <c r="N131" s="52" t="s">
        <v>52</v>
      </c>
      <c r="O131" s="54" t="s">
        <v>41</v>
      </c>
      <c r="P131" s="41" t="s">
        <v>103</v>
      </c>
      <c r="Q131" s="38" t="s">
        <v>58</v>
      </c>
      <c r="R131" s="72"/>
    </row>
    <row r="132" spans="1:18" ht="47.25">
      <c r="A132" s="68" t="s">
        <v>6</v>
      </c>
      <c r="B132" s="69"/>
      <c r="C132" s="69"/>
      <c r="D132" s="57"/>
      <c r="E132" s="57"/>
      <c r="F132" s="47">
        <v>1</v>
      </c>
      <c r="G132" s="50">
        <v>1</v>
      </c>
      <c r="H132" s="47">
        <v>5</v>
      </c>
      <c r="I132" s="58">
        <v>3100</v>
      </c>
      <c r="J132" s="48">
        <f>I132*H132*G132</f>
        <v>15500</v>
      </c>
      <c r="K132" s="57"/>
      <c r="L132" s="57"/>
      <c r="M132" s="57"/>
      <c r="N132" s="57"/>
      <c r="O132" s="57"/>
      <c r="P132" s="67" t="s">
        <v>104</v>
      </c>
    </row>
    <row r="133" spans="1:18">
      <c r="A133" s="9" t="s">
        <v>7</v>
      </c>
      <c r="B133" s="20"/>
      <c r="C133" s="20"/>
      <c r="D133" s="20"/>
      <c r="E133" s="20"/>
      <c r="F133" s="9"/>
      <c r="G133" s="11"/>
      <c r="H133" s="9"/>
      <c r="I133" s="43"/>
      <c r="J133" s="40"/>
      <c r="K133" s="20"/>
      <c r="L133" s="20"/>
      <c r="M133" s="20"/>
      <c r="N133" s="20"/>
      <c r="O133" s="20"/>
      <c r="P133" s="198" t="s">
        <v>105</v>
      </c>
    </row>
    <row r="134" spans="1:18" ht="21" customHeight="1">
      <c r="A134" s="9" t="s">
        <v>8</v>
      </c>
      <c r="B134" s="20"/>
      <c r="C134" s="20"/>
      <c r="D134" s="20"/>
      <c r="E134" s="20"/>
      <c r="F134" s="9">
        <v>1</v>
      </c>
      <c r="G134" s="11">
        <v>1</v>
      </c>
      <c r="H134" s="9">
        <v>3</v>
      </c>
      <c r="I134" s="43">
        <v>5000</v>
      </c>
      <c r="J134" s="181">
        <f>I134*H134*G134</f>
        <v>15000</v>
      </c>
      <c r="K134" s="21"/>
      <c r="L134" s="20"/>
      <c r="M134" s="21"/>
      <c r="N134" s="20"/>
      <c r="O134" s="20"/>
      <c r="P134" s="221"/>
    </row>
    <row r="135" spans="1:18" ht="21" customHeight="1">
      <c r="A135" s="9" t="s">
        <v>9</v>
      </c>
      <c r="B135" s="20"/>
      <c r="C135" s="20"/>
      <c r="D135" s="20"/>
      <c r="E135" s="20"/>
      <c r="F135" s="9"/>
      <c r="G135" s="11"/>
      <c r="H135" s="9"/>
      <c r="I135" s="43"/>
      <c r="J135" s="40"/>
      <c r="K135" s="21"/>
      <c r="L135" s="20"/>
      <c r="M135" s="21"/>
      <c r="N135" s="20"/>
      <c r="O135" s="20"/>
      <c r="P135" s="221"/>
    </row>
    <row r="136" spans="1:18" ht="21" customHeight="1">
      <c r="A136" s="9" t="s">
        <v>10</v>
      </c>
      <c r="B136" s="20"/>
      <c r="C136" s="20"/>
      <c r="D136" s="20"/>
      <c r="E136" s="20"/>
      <c r="F136" s="9"/>
      <c r="G136" s="11">
        <v>1</v>
      </c>
      <c r="H136" s="9"/>
      <c r="I136" s="43">
        <v>45000</v>
      </c>
      <c r="J136" s="40">
        <f>I136*G136</f>
        <v>45000</v>
      </c>
      <c r="K136" s="21"/>
      <c r="L136" s="20"/>
      <c r="M136" s="21"/>
      <c r="N136" s="20"/>
      <c r="O136" s="20"/>
      <c r="P136" s="221"/>
    </row>
    <row r="137" spans="1:18" ht="21" customHeight="1">
      <c r="A137" s="9" t="s">
        <v>11</v>
      </c>
      <c r="B137" s="20"/>
      <c r="C137" s="20"/>
      <c r="D137" s="20"/>
      <c r="E137" s="20"/>
      <c r="F137" s="9"/>
      <c r="G137" s="11"/>
      <c r="H137" s="9"/>
      <c r="I137" s="43"/>
      <c r="J137" s="40"/>
      <c r="K137" s="21"/>
      <c r="L137" s="20"/>
      <c r="M137" s="21"/>
      <c r="N137" s="20"/>
      <c r="O137" s="20"/>
      <c r="P137" s="221"/>
    </row>
    <row r="138" spans="1:18" ht="51.75" customHeight="1">
      <c r="A138" s="47" t="s">
        <v>12</v>
      </c>
      <c r="B138" s="57"/>
      <c r="C138" s="57"/>
      <c r="D138" s="57"/>
      <c r="E138" s="57"/>
      <c r="F138" s="47"/>
      <c r="G138" s="50"/>
      <c r="H138" s="47"/>
      <c r="I138" s="58"/>
      <c r="J138" s="48"/>
      <c r="K138" s="59"/>
      <c r="L138" s="57"/>
      <c r="M138" s="59"/>
      <c r="N138" s="57"/>
      <c r="O138" s="57"/>
      <c r="P138" s="222"/>
    </row>
    <row r="139" spans="1:18">
      <c r="A139" s="5" t="s">
        <v>188</v>
      </c>
      <c r="B139" s="23"/>
      <c r="C139" s="23"/>
      <c r="D139" s="23"/>
      <c r="E139" s="23"/>
      <c r="F139" s="5"/>
      <c r="G139" s="14"/>
      <c r="H139" s="5"/>
      <c r="I139" s="44"/>
      <c r="J139" s="45"/>
      <c r="K139" s="31"/>
      <c r="L139" s="32"/>
      <c r="M139" s="33"/>
      <c r="N139" s="32"/>
      <c r="O139" s="32"/>
      <c r="P139" s="5"/>
    </row>
    <row r="140" spans="1:18" ht="162">
      <c r="A140" s="56" t="s">
        <v>182</v>
      </c>
      <c r="B140" s="47"/>
      <c r="C140" s="47"/>
      <c r="D140" s="48">
        <v>64100</v>
      </c>
      <c r="E140" s="47"/>
      <c r="F140" s="47"/>
      <c r="G140" s="50"/>
      <c r="H140" s="47"/>
      <c r="I140" s="50"/>
      <c r="J140" s="55">
        <f>J142+J144+J145</f>
        <v>57500</v>
      </c>
      <c r="K140" s="52" t="s">
        <v>47</v>
      </c>
      <c r="L140" s="53" t="s">
        <v>40</v>
      </c>
      <c r="M140" s="54"/>
      <c r="N140" s="54" t="s">
        <v>54</v>
      </c>
      <c r="O140" s="54" t="s">
        <v>44</v>
      </c>
      <c r="P140" s="41" t="s">
        <v>106</v>
      </c>
      <c r="Q140" s="38" t="s">
        <v>58</v>
      </c>
    </row>
    <row r="141" spans="1:18" ht="47.25">
      <c r="A141" s="68" t="s">
        <v>6</v>
      </c>
      <c r="B141" s="69"/>
      <c r="C141" s="69"/>
      <c r="D141" s="57"/>
      <c r="E141" s="57"/>
      <c r="F141" s="47"/>
      <c r="G141" s="50"/>
      <c r="H141" s="47"/>
      <c r="I141" s="50"/>
      <c r="J141" s="47"/>
      <c r="K141" s="57"/>
      <c r="L141" s="57"/>
      <c r="M141" s="57"/>
      <c r="N141" s="57"/>
      <c r="O141" s="57"/>
      <c r="P141" s="67" t="s">
        <v>104</v>
      </c>
    </row>
    <row r="142" spans="1:18">
      <c r="A142" s="9" t="s">
        <v>7</v>
      </c>
      <c r="B142" s="20"/>
      <c r="C142" s="20"/>
      <c r="D142" s="20"/>
      <c r="E142" s="20"/>
      <c r="F142" s="9"/>
      <c r="G142" s="50">
        <v>1</v>
      </c>
      <c r="H142" s="47">
        <v>5</v>
      </c>
      <c r="I142" s="58">
        <v>2100</v>
      </c>
      <c r="J142" s="48">
        <f>I142*H142*G142</f>
        <v>10500</v>
      </c>
      <c r="K142" s="20"/>
      <c r="L142" s="20"/>
      <c r="M142" s="20"/>
      <c r="N142" s="20"/>
      <c r="O142" s="20"/>
      <c r="P142" s="198" t="s">
        <v>107</v>
      </c>
    </row>
    <row r="143" spans="1:18" ht="21" customHeight="1">
      <c r="A143" s="9" t="s">
        <v>8</v>
      </c>
      <c r="B143" s="20"/>
      <c r="C143" s="20"/>
      <c r="D143" s="20"/>
      <c r="E143" s="20"/>
      <c r="F143" s="9"/>
      <c r="G143" s="11"/>
      <c r="H143" s="9"/>
      <c r="I143" s="43"/>
      <c r="J143" s="40"/>
      <c r="K143" s="21"/>
      <c r="L143" s="20"/>
      <c r="M143" s="21"/>
      <c r="N143" s="20"/>
      <c r="O143" s="20"/>
      <c r="P143" s="199"/>
    </row>
    <row r="144" spans="1:18" ht="21" customHeight="1">
      <c r="A144" s="9" t="s">
        <v>9</v>
      </c>
      <c r="B144" s="20"/>
      <c r="C144" s="20"/>
      <c r="D144" s="20"/>
      <c r="E144" s="20"/>
      <c r="F144" s="9"/>
      <c r="G144" s="11">
        <v>1</v>
      </c>
      <c r="H144" s="9">
        <v>3</v>
      </c>
      <c r="I144" s="43">
        <v>4000</v>
      </c>
      <c r="J144" s="48">
        <f>I144*H144*G144</f>
        <v>12000</v>
      </c>
      <c r="K144" s="21"/>
      <c r="L144" s="20"/>
      <c r="M144" s="21"/>
      <c r="N144" s="20"/>
      <c r="O144" s="20"/>
      <c r="P144" s="199"/>
    </row>
    <row r="145" spans="1:17" ht="21" customHeight="1">
      <c r="A145" s="9" t="s">
        <v>10</v>
      </c>
      <c r="B145" s="20"/>
      <c r="C145" s="20"/>
      <c r="D145" s="20"/>
      <c r="E145" s="20"/>
      <c r="F145" s="9"/>
      <c r="G145" s="11">
        <v>1</v>
      </c>
      <c r="H145" s="9"/>
      <c r="I145" s="43">
        <v>35000</v>
      </c>
      <c r="J145" s="40">
        <f>I145*G145</f>
        <v>35000</v>
      </c>
      <c r="K145" s="21"/>
      <c r="L145" s="20"/>
      <c r="M145" s="21"/>
      <c r="N145" s="20"/>
      <c r="O145" s="20"/>
      <c r="P145" s="199"/>
    </row>
    <row r="146" spans="1:17" ht="21" customHeight="1">
      <c r="A146" s="9" t="s">
        <v>11</v>
      </c>
      <c r="B146" s="20"/>
      <c r="C146" s="20"/>
      <c r="D146" s="20"/>
      <c r="E146" s="20"/>
      <c r="F146" s="9"/>
      <c r="G146" s="11"/>
      <c r="H146" s="9"/>
      <c r="I146" s="43"/>
      <c r="J146" s="40"/>
      <c r="K146" s="21"/>
      <c r="L146" s="20"/>
      <c r="M146" s="21"/>
      <c r="N146" s="20"/>
      <c r="O146" s="20"/>
      <c r="P146" s="199"/>
    </row>
    <row r="147" spans="1:17" ht="55.5" customHeight="1">
      <c r="A147" s="47" t="s">
        <v>12</v>
      </c>
      <c r="B147" s="57"/>
      <c r="C147" s="57"/>
      <c r="D147" s="57"/>
      <c r="E147" s="57"/>
      <c r="F147" s="47"/>
      <c r="G147" s="50"/>
      <c r="H147" s="47"/>
      <c r="I147" s="58"/>
      <c r="J147" s="48"/>
      <c r="K147" s="59"/>
      <c r="L147" s="57"/>
      <c r="M147" s="59"/>
      <c r="N147" s="57"/>
      <c r="O147" s="57"/>
      <c r="P147" s="200"/>
    </row>
    <row r="148" spans="1:17">
      <c r="A148" s="5" t="s">
        <v>189</v>
      </c>
      <c r="B148" s="23"/>
      <c r="C148" s="23"/>
      <c r="D148" s="23"/>
      <c r="E148" s="23"/>
      <c r="F148" s="5"/>
      <c r="G148" s="14"/>
      <c r="H148" s="5"/>
      <c r="I148" s="44"/>
      <c r="J148" s="45"/>
      <c r="K148" s="31"/>
      <c r="L148" s="32"/>
      <c r="M148" s="33"/>
      <c r="N148" s="32"/>
      <c r="O148" s="32"/>
      <c r="P148" s="5"/>
    </row>
    <row r="149" spans="1:17" ht="78.75">
      <c r="A149" s="56" t="s">
        <v>183</v>
      </c>
      <c r="B149" s="47"/>
      <c r="C149" s="47"/>
      <c r="D149" s="47"/>
      <c r="E149" s="47"/>
      <c r="F149" s="47"/>
      <c r="G149" s="50"/>
      <c r="H149" s="47"/>
      <c r="I149" s="50"/>
      <c r="J149" s="60">
        <f>J150+J151+J152+J153+J154+J155+J157</f>
        <v>233600</v>
      </c>
      <c r="K149" s="52" t="s">
        <v>47</v>
      </c>
      <c r="L149" s="53" t="s">
        <v>40</v>
      </c>
      <c r="M149" s="54"/>
      <c r="N149" s="54" t="s">
        <v>54</v>
      </c>
      <c r="O149" s="54" t="s">
        <v>44</v>
      </c>
      <c r="P149" s="41" t="s">
        <v>108</v>
      </c>
      <c r="Q149" s="38" t="s">
        <v>58</v>
      </c>
    </row>
    <row r="150" spans="1:17" ht="63">
      <c r="A150" s="68" t="s">
        <v>6</v>
      </c>
      <c r="B150" s="69"/>
      <c r="C150" s="69"/>
      <c r="D150" s="57"/>
      <c r="E150" s="57"/>
      <c r="F150" s="47"/>
      <c r="G150" s="50"/>
      <c r="H150" s="47"/>
      <c r="I150" s="58"/>
      <c r="J150" s="48"/>
      <c r="K150" s="57"/>
      <c r="L150" s="57"/>
      <c r="M150" s="57"/>
      <c r="N150" s="57"/>
      <c r="O150" s="57"/>
      <c r="P150" s="67" t="s">
        <v>109</v>
      </c>
    </row>
    <row r="151" spans="1:17" ht="18" customHeight="1">
      <c r="A151" s="47" t="s">
        <v>7</v>
      </c>
      <c r="B151" s="57"/>
      <c r="C151" s="57"/>
      <c r="D151" s="57"/>
      <c r="E151" s="57"/>
      <c r="F151" s="47"/>
      <c r="G151" s="50">
        <v>2</v>
      </c>
      <c r="H151" s="47">
        <v>8</v>
      </c>
      <c r="I151" s="58">
        <v>2100</v>
      </c>
      <c r="J151" s="48">
        <f>I151*H151*G151</f>
        <v>33600</v>
      </c>
      <c r="K151" s="57"/>
      <c r="L151" s="57"/>
      <c r="M151" s="57"/>
      <c r="N151" s="57"/>
      <c r="O151" s="57"/>
      <c r="P151" s="198" t="s">
        <v>110</v>
      </c>
    </row>
    <row r="152" spans="1:17" ht="21" customHeight="1">
      <c r="A152" s="9" t="s">
        <v>8</v>
      </c>
      <c r="B152" s="20"/>
      <c r="C152" s="20"/>
      <c r="D152" s="20"/>
      <c r="E152" s="20"/>
      <c r="F152" s="9"/>
      <c r="G152" s="11"/>
      <c r="H152" s="9"/>
      <c r="I152" s="43"/>
      <c r="J152" s="48"/>
      <c r="K152" s="21"/>
      <c r="L152" s="20"/>
      <c r="M152" s="21"/>
      <c r="N152" s="20"/>
      <c r="O152" s="20"/>
      <c r="P152" s="199"/>
    </row>
    <row r="153" spans="1:17" ht="21" customHeight="1">
      <c r="A153" s="9" t="s">
        <v>9</v>
      </c>
      <c r="B153" s="20"/>
      <c r="C153" s="20"/>
      <c r="D153" s="20"/>
      <c r="E153" s="20"/>
      <c r="F153" s="9"/>
      <c r="G153" s="11">
        <v>2</v>
      </c>
      <c r="H153" s="9">
        <v>6</v>
      </c>
      <c r="I153" s="43">
        <v>7500</v>
      </c>
      <c r="J153" s="181">
        <f>I153*H153*G153</f>
        <v>90000</v>
      </c>
      <c r="K153" s="21"/>
      <c r="L153" s="20"/>
      <c r="M153" s="21"/>
      <c r="N153" s="20"/>
      <c r="O153" s="20"/>
      <c r="P153" s="199"/>
    </row>
    <row r="154" spans="1:17" ht="21" customHeight="1">
      <c r="A154" s="9" t="s">
        <v>10</v>
      </c>
      <c r="B154" s="20"/>
      <c r="C154" s="20"/>
      <c r="D154" s="20"/>
      <c r="E154" s="20"/>
      <c r="F154" s="9"/>
      <c r="G154" s="11">
        <v>2</v>
      </c>
      <c r="H154" s="9"/>
      <c r="I154" s="43">
        <v>50000</v>
      </c>
      <c r="J154" s="40">
        <f>I154*G154</f>
        <v>100000</v>
      </c>
      <c r="K154" s="21"/>
      <c r="L154" s="20"/>
      <c r="M154" s="21"/>
      <c r="N154" s="20"/>
      <c r="O154" s="20"/>
      <c r="P154" s="199"/>
    </row>
    <row r="155" spans="1:17" ht="21" customHeight="1">
      <c r="A155" s="9" t="s">
        <v>11</v>
      </c>
      <c r="B155" s="20"/>
      <c r="C155" s="20"/>
      <c r="D155" s="20"/>
      <c r="E155" s="20"/>
      <c r="F155" s="9"/>
      <c r="G155" s="11"/>
      <c r="H155" s="9"/>
      <c r="I155" s="43"/>
      <c r="J155" s="40"/>
      <c r="K155" s="21"/>
      <c r="L155" s="20"/>
      <c r="M155" s="21"/>
      <c r="N155" s="20"/>
      <c r="O155" s="20"/>
      <c r="P155" s="200"/>
    </row>
    <row r="156" spans="1:17" ht="21" customHeight="1">
      <c r="A156" s="9" t="s">
        <v>12</v>
      </c>
      <c r="B156" s="20"/>
      <c r="C156" s="20"/>
      <c r="D156" s="20"/>
      <c r="E156" s="20"/>
      <c r="F156" s="9"/>
      <c r="G156" s="11"/>
      <c r="H156" s="9"/>
      <c r="I156" s="43"/>
      <c r="J156" s="40"/>
      <c r="K156" s="21"/>
      <c r="L156" s="20"/>
      <c r="M156" s="21"/>
      <c r="N156" s="20"/>
      <c r="O156" s="20"/>
      <c r="P156" s="219" t="s">
        <v>56</v>
      </c>
    </row>
    <row r="157" spans="1:17">
      <c r="A157" s="5" t="s">
        <v>53</v>
      </c>
      <c r="B157" s="23"/>
      <c r="C157" s="23"/>
      <c r="D157" s="23"/>
      <c r="E157" s="23"/>
      <c r="F157" s="5"/>
      <c r="G157" s="14">
        <v>2</v>
      </c>
      <c r="H157" s="5"/>
      <c r="I157" s="44">
        <v>5000</v>
      </c>
      <c r="J157" s="39">
        <f>I157*G157</f>
        <v>10000</v>
      </c>
      <c r="K157" s="31"/>
      <c r="L157" s="32"/>
      <c r="M157" s="33"/>
      <c r="N157" s="32"/>
      <c r="O157" s="32"/>
      <c r="P157" s="220"/>
    </row>
    <row r="158" spans="1:17" ht="78.75">
      <c r="A158" s="56" t="s">
        <v>187</v>
      </c>
      <c r="B158" s="47"/>
      <c r="C158" s="47"/>
      <c r="D158" s="48"/>
      <c r="E158" s="47"/>
      <c r="F158" s="47"/>
      <c r="G158" s="50"/>
      <c r="H158" s="47"/>
      <c r="I158" s="58"/>
      <c r="J158" s="180">
        <f>J159+J160+J161+J162+J163+J164+J165+J166</f>
        <v>335500</v>
      </c>
      <c r="K158" s="52" t="s">
        <v>47</v>
      </c>
      <c r="L158" s="53" t="s">
        <v>40</v>
      </c>
      <c r="M158" s="54"/>
      <c r="N158" s="52" t="s">
        <v>57</v>
      </c>
      <c r="O158" s="54" t="s">
        <v>51</v>
      </c>
      <c r="P158" s="41" t="s">
        <v>111</v>
      </c>
      <c r="Q158" s="38" t="s">
        <v>58</v>
      </c>
    </row>
    <row r="159" spans="1:17" ht="63">
      <c r="A159" s="68" t="s">
        <v>6</v>
      </c>
      <c r="B159" s="69"/>
      <c r="C159" s="69"/>
      <c r="D159" s="57"/>
      <c r="E159" s="57"/>
      <c r="F159" s="47"/>
      <c r="G159" s="50">
        <v>1</v>
      </c>
      <c r="H159" s="47">
        <v>9</v>
      </c>
      <c r="I159" s="58">
        <v>3100</v>
      </c>
      <c r="J159" s="48">
        <f>I159*H159*G159</f>
        <v>27900</v>
      </c>
      <c r="K159" s="57"/>
      <c r="L159" s="57"/>
      <c r="M159" s="57"/>
      <c r="N159" s="57"/>
      <c r="O159" s="57"/>
      <c r="P159" s="67" t="s">
        <v>109</v>
      </c>
    </row>
    <row r="160" spans="1:17" ht="15.75" customHeight="1">
      <c r="A160" s="9" t="s">
        <v>7</v>
      </c>
      <c r="B160" s="20"/>
      <c r="C160" s="20"/>
      <c r="D160" s="20"/>
      <c r="E160" s="20"/>
      <c r="F160" s="9">
        <v>1</v>
      </c>
      <c r="G160" s="11">
        <v>1</v>
      </c>
      <c r="H160" s="9">
        <v>9</v>
      </c>
      <c r="I160" s="43">
        <v>2100</v>
      </c>
      <c r="J160" s="48">
        <f>I160*H160*G160</f>
        <v>18900</v>
      </c>
      <c r="K160" s="20"/>
      <c r="L160" s="20"/>
      <c r="M160" s="20"/>
      <c r="N160" s="20"/>
      <c r="O160" s="20"/>
      <c r="P160" s="198" t="s">
        <v>110</v>
      </c>
    </row>
    <row r="161" spans="1:17" ht="21" customHeight="1">
      <c r="A161" s="9" t="s">
        <v>8</v>
      </c>
      <c r="B161" s="20"/>
      <c r="C161" s="20"/>
      <c r="D161" s="20"/>
      <c r="E161" s="20"/>
      <c r="F161" s="9">
        <v>1</v>
      </c>
      <c r="G161" s="11">
        <v>1</v>
      </c>
      <c r="H161" s="9">
        <v>7</v>
      </c>
      <c r="I161" s="43">
        <v>10000</v>
      </c>
      <c r="J161" s="40">
        <f>I161*H161*G161*F161</f>
        <v>70000</v>
      </c>
      <c r="K161" s="21"/>
      <c r="L161" s="20"/>
      <c r="M161" s="21"/>
      <c r="N161" s="20"/>
      <c r="O161" s="20"/>
      <c r="P161" s="199"/>
    </row>
    <row r="162" spans="1:17" ht="21" customHeight="1">
      <c r="A162" s="9" t="s">
        <v>9</v>
      </c>
      <c r="B162" s="20"/>
      <c r="C162" s="20"/>
      <c r="D162" s="20"/>
      <c r="E162" s="20"/>
      <c r="F162" s="9">
        <v>1</v>
      </c>
      <c r="G162" s="11">
        <v>1</v>
      </c>
      <c r="H162" s="9">
        <v>7</v>
      </c>
      <c r="I162" s="43">
        <v>7500</v>
      </c>
      <c r="J162" s="40">
        <f>I162*H162*G162*F162</f>
        <v>52500</v>
      </c>
      <c r="K162" s="21"/>
      <c r="L162" s="20"/>
      <c r="M162" s="21"/>
      <c r="N162" s="20"/>
      <c r="O162" s="20"/>
      <c r="P162" s="199"/>
    </row>
    <row r="163" spans="1:17" ht="21" customHeight="1">
      <c r="A163" s="9" t="s">
        <v>10</v>
      </c>
      <c r="B163" s="20"/>
      <c r="C163" s="20"/>
      <c r="D163" s="20"/>
      <c r="E163" s="20"/>
      <c r="F163" s="9"/>
      <c r="G163" s="11">
        <v>2</v>
      </c>
      <c r="H163" s="9"/>
      <c r="I163" s="43">
        <v>133200</v>
      </c>
      <c r="J163" s="40">
        <f>I163</f>
        <v>133200</v>
      </c>
      <c r="K163" s="21"/>
      <c r="L163" s="20"/>
      <c r="M163" s="21"/>
      <c r="N163" s="20"/>
      <c r="O163" s="20"/>
      <c r="P163" s="199"/>
    </row>
    <row r="164" spans="1:17" ht="21" customHeight="1">
      <c r="A164" s="9" t="s">
        <v>11</v>
      </c>
      <c r="B164" s="20"/>
      <c r="C164" s="20"/>
      <c r="D164" s="20"/>
      <c r="E164" s="20"/>
      <c r="F164" s="9"/>
      <c r="G164" s="11">
        <v>2</v>
      </c>
      <c r="H164" s="9"/>
      <c r="I164" s="43">
        <v>9000</v>
      </c>
      <c r="J164" s="40">
        <f>I164*G164</f>
        <v>18000</v>
      </c>
      <c r="K164" s="21"/>
      <c r="L164" s="20"/>
      <c r="M164" s="21"/>
      <c r="N164" s="20"/>
      <c r="O164" s="20"/>
      <c r="P164" s="200"/>
    </row>
    <row r="165" spans="1:17" ht="21" customHeight="1">
      <c r="A165" s="9" t="s">
        <v>12</v>
      </c>
      <c r="B165" s="20"/>
      <c r="C165" s="20"/>
      <c r="D165" s="20"/>
      <c r="E165" s="20"/>
      <c r="F165" s="9"/>
      <c r="G165" s="11"/>
      <c r="H165" s="9"/>
      <c r="I165" s="43"/>
      <c r="J165" s="40"/>
      <c r="K165" s="21"/>
      <c r="L165" s="20"/>
      <c r="M165" s="21"/>
      <c r="N165" s="20"/>
      <c r="O165" s="20"/>
      <c r="P165" s="219" t="s">
        <v>56</v>
      </c>
    </row>
    <row r="166" spans="1:17">
      <c r="A166" s="5" t="s">
        <v>55</v>
      </c>
      <c r="B166" s="23"/>
      <c r="C166" s="23"/>
      <c r="D166" s="23"/>
      <c r="E166" s="23"/>
      <c r="F166" s="5"/>
      <c r="G166" s="14">
        <v>2</v>
      </c>
      <c r="H166" s="5"/>
      <c r="I166" s="44">
        <v>7500</v>
      </c>
      <c r="J166" s="45">
        <f>I166*G166</f>
        <v>15000</v>
      </c>
      <c r="K166" s="31"/>
      <c r="L166" s="32"/>
      <c r="M166" s="33"/>
      <c r="N166" s="32"/>
      <c r="O166" s="32"/>
      <c r="P166" s="220"/>
    </row>
    <row r="167" spans="1:17" ht="83.25">
      <c r="A167" s="56" t="s">
        <v>185</v>
      </c>
      <c r="B167" s="47"/>
      <c r="C167" s="47"/>
      <c r="D167" s="47"/>
      <c r="E167" s="47"/>
      <c r="F167" s="47"/>
      <c r="G167" s="50"/>
      <c r="H167" s="47"/>
      <c r="I167" s="50"/>
      <c r="J167" s="78">
        <f>J168+J169+J170+J171+J172+J173+J175</f>
        <v>55700</v>
      </c>
      <c r="K167" s="52" t="s">
        <v>47</v>
      </c>
      <c r="L167" s="53" t="s">
        <v>40</v>
      </c>
      <c r="M167" s="54"/>
      <c r="N167" s="54" t="s">
        <v>59</v>
      </c>
      <c r="O167" s="54" t="s">
        <v>41</v>
      </c>
      <c r="P167" s="41" t="s">
        <v>112</v>
      </c>
      <c r="Q167" s="38" t="s">
        <v>58</v>
      </c>
    </row>
    <row r="168" spans="1:17" ht="35.1" customHeight="1">
      <c r="A168" s="68" t="s">
        <v>6</v>
      </c>
      <c r="B168" s="69"/>
      <c r="C168" s="69"/>
      <c r="D168" s="57"/>
      <c r="E168" s="57"/>
      <c r="F168" s="47"/>
      <c r="G168" s="50"/>
      <c r="H168" s="47"/>
      <c r="I168" s="58"/>
      <c r="J168" s="48"/>
      <c r="K168" s="57"/>
      <c r="L168" s="57"/>
      <c r="M168" s="57"/>
      <c r="N168" s="57"/>
      <c r="O168" s="57"/>
      <c r="P168" s="41" t="s">
        <v>113</v>
      </c>
    </row>
    <row r="169" spans="1:17" ht="24.95" customHeight="1">
      <c r="A169" s="47" t="s">
        <v>7</v>
      </c>
      <c r="B169" s="57"/>
      <c r="C169" s="57"/>
      <c r="D169" s="57"/>
      <c r="E169" s="57"/>
      <c r="F169" s="47"/>
      <c r="G169" s="50">
        <v>2</v>
      </c>
      <c r="H169" s="47">
        <v>4</v>
      </c>
      <c r="I169" s="58">
        <v>2100</v>
      </c>
      <c r="J169" s="48">
        <f>I169*H169*G169</f>
        <v>16800</v>
      </c>
      <c r="K169" s="57"/>
      <c r="L169" s="57"/>
      <c r="M169" s="57"/>
      <c r="N169" s="57"/>
      <c r="O169" s="57"/>
      <c r="P169" s="198" t="s">
        <v>114</v>
      </c>
    </row>
    <row r="170" spans="1:17" ht="24.95" customHeight="1">
      <c r="A170" s="47" t="s">
        <v>8</v>
      </c>
      <c r="B170" s="57"/>
      <c r="C170" s="57"/>
      <c r="D170" s="57"/>
      <c r="E170" s="57"/>
      <c r="F170" s="47"/>
      <c r="G170" s="50"/>
      <c r="H170" s="47"/>
      <c r="I170" s="58"/>
      <c r="J170" s="48"/>
      <c r="K170" s="59"/>
      <c r="L170" s="57"/>
      <c r="M170" s="59"/>
      <c r="N170" s="57"/>
      <c r="O170" s="57"/>
      <c r="P170" s="199"/>
    </row>
    <row r="171" spans="1:17" ht="24.95" customHeight="1">
      <c r="A171" s="47" t="s">
        <v>9</v>
      </c>
      <c r="B171" s="57"/>
      <c r="C171" s="57"/>
      <c r="D171" s="57"/>
      <c r="E171" s="57"/>
      <c r="F171" s="47"/>
      <c r="G171" s="50">
        <v>2</v>
      </c>
      <c r="H171" s="47">
        <v>3</v>
      </c>
      <c r="I171" s="58">
        <v>3100</v>
      </c>
      <c r="J171" s="48">
        <f>I171*H171*G171</f>
        <v>18600</v>
      </c>
      <c r="K171" s="59"/>
      <c r="L171" s="57"/>
      <c r="M171" s="59"/>
      <c r="N171" s="57"/>
      <c r="O171" s="57"/>
      <c r="P171" s="199"/>
    </row>
    <row r="172" spans="1:17" ht="24.95" customHeight="1">
      <c r="A172" s="47" t="s">
        <v>10</v>
      </c>
      <c r="B172" s="57"/>
      <c r="C172" s="57"/>
      <c r="D172" s="57"/>
      <c r="E172" s="57"/>
      <c r="F172" s="47"/>
      <c r="G172" s="50">
        <v>2</v>
      </c>
      <c r="H172" s="47"/>
      <c r="I172" s="58">
        <v>10000</v>
      </c>
      <c r="J172" s="48">
        <f>I172*G172</f>
        <v>20000</v>
      </c>
      <c r="K172" s="59"/>
      <c r="L172" s="57"/>
      <c r="M172" s="59"/>
      <c r="N172" s="57"/>
      <c r="O172" s="57"/>
      <c r="P172" s="199"/>
    </row>
    <row r="173" spans="1:17" ht="24.95" customHeight="1">
      <c r="A173" s="47" t="s">
        <v>11</v>
      </c>
      <c r="B173" s="57"/>
      <c r="C173" s="57"/>
      <c r="D173" s="57"/>
      <c r="E173" s="57"/>
      <c r="F173" s="47"/>
      <c r="G173" s="50"/>
      <c r="H173" s="47"/>
      <c r="I173" s="58"/>
      <c r="J173" s="48"/>
      <c r="K173" s="59"/>
      <c r="L173" s="57"/>
      <c r="M173" s="59"/>
      <c r="N173" s="57"/>
      <c r="O173" s="57"/>
      <c r="P173" s="199"/>
    </row>
    <row r="174" spans="1:17" ht="24.95" customHeight="1">
      <c r="A174" s="47" t="s">
        <v>12</v>
      </c>
      <c r="B174" s="57"/>
      <c r="C174" s="57"/>
      <c r="D174" s="57"/>
      <c r="E174" s="57"/>
      <c r="F174" s="47"/>
      <c r="G174" s="50"/>
      <c r="H174" s="47"/>
      <c r="I174" s="50"/>
      <c r="J174" s="47"/>
      <c r="K174" s="59"/>
      <c r="L174" s="57"/>
      <c r="M174" s="59"/>
      <c r="N174" s="57"/>
      <c r="O174" s="57"/>
      <c r="P174" s="200"/>
    </row>
    <row r="175" spans="1:17" ht="24.95" customHeight="1">
      <c r="A175" s="75" t="s">
        <v>190</v>
      </c>
      <c r="B175" s="76"/>
      <c r="C175" s="76"/>
      <c r="D175" s="76"/>
      <c r="E175" s="76"/>
      <c r="F175" s="75"/>
      <c r="G175" s="77"/>
      <c r="H175" s="75"/>
      <c r="I175" s="77">
        <v>300</v>
      </c>
      <c r="J175" s="75">
        <f>I175</f>
        <v>300</v>
      </c>
      <c r="K175" s="79"/>
      <c r="L175" s="80"/>
      <c r="M175" s="81"/>
      <c r="N175" s="80"/>
      <c r="O175" s="80"/>
      <c r="P175" s="5"/>
    </row>
    <row r="177" spans="1:16" s="36" customFormat="1" ht="15.75" customHeight="1">
      <c r="A177" s="34" t="s">
        <v>32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5"/>
      <c r="L177" s="35"/>
      <c r="M177" s="35"/>
      <c r="N177" s="35"/>
      <c r="P177" s="70"/>
    </row>
    <row r="178" spans="1:16" s="36" customFormat="1" ht="13.5" customHeight="1">
      <c r="A178" s="34" t="s">
        <v>33</v>
      </c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6" s="36" customFormat="1" ht="13.5" customHeight="1">
      <c r="A179" s="34" t="s">
        <v>34</v>
      </c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6" s="36" customForma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</sheetData>
  <mergeCells count="35">
    <mergeCell ref="P79:P81"/>
    <mergeCell ref="P88:P90"/>
    <mergeCell ref="P97:P99"/>
    <mergeCell ref="A1:P1"/>
    <mergeCell ref="A2:O2"/>
    <mergeCell ref="B6:C6"/>
    <mergeCell ref="D6:E6"/>
    <mergeCell ref="F6:J6"/>
    <mergeCell ref="K6:K8"/>
    <mergeCell ref="L6:M6"/>
    <mergeCell ref="N6:O7"/>
    <mergeCell ref="L7:M7"/>
    <mergeCell ref="A6:A8"/>
    <mergeCell ref="P6:P8"/>
    <mergeCell ref="F7:F8"/>
    <mergeCell ref="G7:G8"/>
    <mergeCell ref="H7:H8"/>
    <mergeCell ref="I7:I8"/>
    <mergeCell ref="J7:J8"/>
    <mergeCell ref="P169:P174"/>
    <mergeCell ref="P16:P19"/>
    <mergeCell ref="P25:P27"/>
    <mergeCell ref="P34:P36"/>
    <mergeCell ref="P43:P45"/>
    <mergeCell ref="P52:P54"/>
    <mergeCell ref="P61:P63"/>
    <mergeCell ref="P70:P72"/>
    <mergeCell ref="P160:P164"/>
    <mergeCell ref="P165:P166"/>
    <mergeCell ref="P133:P138"/>
    <mergeCell ref="P142:P147"/>
    <mergeCell ref="P151:P155"/>
    <mergeCell ref="P156:P157"/>
    <mergeCell ref="P115:P119"/>
    <mergeCell ref="P124:P127"/>
  </mergeCells>
  <pageMargins left="0.43307086614173229" right="0.2755905511811023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opLeftCell="A5" zoomScale="60" zoomScaleNormal="60" zoomScaleSheetLayoutView="50" workbookViewId="0">
      <pane xSplit="15" ySplit="4" topLeftCell="P30" activePane="bottomRight" state="frozen"/>
      <selection activeCell="A5" sqref="A5"/>
      <selection pane="topRight" activeCell="P5" sqref="P5"/>
      <selection pane="bottomLeft" activeCell="A9" sqref="A9"/>
      <selection pane="bottomRight" activeCell="N14" sqref="N14"/>
    </sheetView>
  </sheetViews>
  <sheetFormatPr defaultRowHeight="12.75"/>
  <cols>
    <col min="1" max="1" width="30.83203125" style="110" customWidth="1"/>
    <col min="2" max="2" width="10.5" style="110" customWidth="1"/>
    <col min="3" max="3" width="9" style="110" customWidth="1"/>
    <col min="4" max="6" width="9.33203125" style="110"/>
    <col min="7" max="7" width="10.83203125" style="110" bestFit="1" customWidth="1"/>
    <col min="8" max="8" width="10.83203125" style="110" customWidth="1"/>
    <col min="9" max="9" width="12.1640625" style="110" customWidth="1"/>
    <col min="10" max="12" width="9.33203125" style="110"/>
    <col min="13" max="13" width="9.33203125" style="110" customWidth="1"/>
    <col min="14" max="15" width="13.6640625" style="110" customWidth="1"/>
    <col min="16" max="18" width="9.33203125" style="110"/>
    <col min="19" max="19" width="13.5" style="110" customWidth="1"/>
    <col min="20" max="20" width="11.83203125" style="110" customWidth="1"/>
    <col min="21" max="21" width="12.83203125" style="110" customWidth="1"/>
    <col min="22" max="24" width="9.33203125" style="110"/>
    <col min="25" max="25" width="13.1640625" style="110" customWidth="1"/>
    <col min="26" max="26" width="11" style="110" bestFit="1" customWidth="1"/>
    <col min="27" max="27" width="9.33203125" style="110" customWidth="1"/>
    <col min="28" max="28" width="9.33203125" style="110"/>
    <col min="29" max="29" width="14.33203125" style="110" customWidth="1"/>
    <col min="30" max="30" width="12.83203125" style="110" customWidth="1"/>
    <col min="31" max="16384" width="9.33203125" style="110"/>
  </cols>
  <sheetData>
    <row r="1" spans="1:30" ht="21">
      <c r="A1" s="223" t="s">
        <v>168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</row>
    <row r="2" spans="1:30" ht="21">
      <c r="A2" s="224" t="s">
        <v>20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</row>
    <row r="3" spans="1:30" ht="18.75">
      <c r="A3" s="225" t="s">
        <v>133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</row>
    <row r="4" spans="1:30" ht="18.75">
      <c r="A4" s="111"/>
      <c r="B4" s="112"/>
      <c r="C4" s="112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3"/>
    </row>
    <row r="5" spans="1:30" ht="21">
      <c r="A5" s="226" t="s">
        <v>134</v>
      </c>
      <c r="B5" s="226" t="s">
        <v>135</v>
      </c>
      <c r="C5" s="228" t="s">
        <v>136</v>
      </c>
      <c r="D5" s="231" t="s">
        <v>168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3" t="s">
        <v>0</v>
      </c>
      <c r="AC5" s="234"/>
      <c r="AD5" s="228" t="s">
        <v>137</v>
      </c>
    </row>
    <row r="6" spans="1:30" ht="21">
      <c r="A6" s="227"/>
      <c r="B6" s="227"/>
      <c r="C6" s="229"/>
      <c r="D6" s="231" t="s">
        <v>138</v>
      </c>
      <c r="E6" s="232"/>
      <c r="F6" s="232"/>
      <c r="G6" s="232"/>
      <c r="H6" s="232"/>
      <c r="I6" s="237"/>
      <c r="J6" s="231" t="s">
        <v>139</v>
      </c>
      <c r="K6" s="232"/>
      <c r="L6" s="232"/>
      <c r="M6" s="232"/>
      <c r="N6" s="232"/>
      <c r="O6" s="237"/>
      <c r="P6" s="231" t="s">
        <v>140</v>
      </c>
      <c r="Q6" s="232"/>
      <c r="R6" s="232"/>
      <c r="S6" s="232"/>
      <c r="T6" s="232"/>
      <c r="U6" s="237"/>
      <c r="V6" s="231" t="s">
        <v>141</v>
      </c>
      <c r="W6" s="232"/>
      <c r="X6" s="232"/>
      <c r="Y6" s="232"/>
      <c r="Z6" s="232"/>
      <c r="AA6" s="232"/>
      <c r="AB6" s="235"/>
      <c r="AC6" s="236"/>
      <c r="AD6" s="229"/>
    </row>
    <row r="7" spans="1:30" ht="21">
      <c r="A7" s="238" t="s">
        <v>142</v>
      </c>
      <c r="B7" s="238"/>
      <c r="C7" s="229"/>
      <c r="D7" s="231" t="s">
        <v>143</v>
      </c>
      <c r="E7" s="232"/>
      <c r="F7" s="237"/>
      <c r="G7" s="231" t="s">
        <v>144</v>
      </c>
      <c r="H7" s="232"/>
      <c r="I7" s="237"/>
      <c r="J7" s="231" t="s">
        <v>143</v>
      </c>
      <c r="K7" s="232"/>
      <c r="L7" s="237"/>
      <c r="M7" s="231" t="s">
        <v>144</v>
      </c>
      <c r="N7" s="232"/>
      <c r="O7" s="237"/>
      <c r="P7" s="231" t="s">
        <v>143</v>
      </c>
      <c r="Q7" s="232"/>
      <c r="R7" s="237"/>
      <c r="S7" s="231" t="s">
        <v>144</v>
      </c>
      <c r="T7" s="232"/>
      <c r="U7" s="237"/>
      <c r="V7" s="231" t="s">
        <v>143</v>
      </c>
      <c r="W7" s="232"/>
      <c r="X7" s="237"/>
      <c r="Y7" s="231" t="s">
        <v>144</v>
      </c>
      <c r="Z7" s="232"/>
      <c r="AA7" s="232"/>
      <c r="AB7" s="114" t="s">
        <v>145</v>
      </c>
      <c r="AC7" s="114" t="s">
        <v>144</v>
      </c>
      <c r="AD7" s="229"/>
    </row>
    <row r="8" spans="1:30" ht="21">
      <c r="A8" s="238"/>
      <c r="B8" s="239"/>
      <c r="C8" s="230"/>
      <c r="D8" s="115" t="s">
        <v>146</v>
      </c>
      <c r="E8" s="115" t="s">
        <v>147</v>
      </c>
      <c r="F8" s="115" t="s">
        <v>148</v>
      </c>
      <c r="G8" s="116" t="s">
        <v>146</v>
      </c>
      <c r="H8" s="115" t="s">
        <v>147</v>
      </c>
      <c r="I8" s="116" t="s">
        <v>148</v>
      </c>
      <c r="J8" s="115" t="s">
        <v>149</v>
      </c>
      <c r="K8" s="115" t="s">
        <v>150</v>
      </c>
      <c r="L8" s="115" t="s">
        <v>151</v>
      </c>
      <c r="M8" s="115" t="s">
        <v>149</v>
      </c>
      <c r="N8" s="115" t="s">
        <v>150</v>
      </c>
      <c r="O8" s="115" t="s">
        <v>151</v>
      </c>
      <c r="P8" s="115" t="s">
        <v>152</v>
      </c>
      <c r="Q8" s="115" t="s">
        <v>153</v>
      </c>
      <c r="R8" s="115" t="s">
        <v>154</v>
      </c>
      <c r="S8" s="115" t="s">
        <v>152</v>
      </c>
      <c r="T8" s="115" t="s">
        <v>153</v>
      </c>
      <c r="U8" s="115" t="s">
        <v>154</v>
      </c>
      <c r="V8" s="115" t="s">
        <v>155</v>
      </c>
      <c r="W8" s="115" t="s">
        <v>156</v>
      </c>
      <c r="X8" s="115" t="s">
        <v>157</v>
      </c>
      <c r="Y8" s="115" t="s">
        <v>155</v>
      </c>
      <c r="Z8" s="115" t="s">
        <v>156</v>
      </c>
      <c r="AA8" s="117" t="s">
        <v>157</v>
      </c>
      <c r="AB8" s="118" t="s">
        <v>143</v>
      </c>
      <c r="AC8" s="118" t="s">
        <v>158</v>
      </c>
      <c r="AD8" s="229"/>
    </row>
    <row r="9" spans="1:30" ht="72.75" customHeight="1">
      <c r="A9" s="119" t="s">
        <v>159</v>
      </c>
      <c r="B9" s="120"/>
      <c r="C9" s="120"/>
      <c r="D9" s="121"/>
      <c r="E9" s="121"/>
      <c r="F9" s="121"/>
      <c r="G9" s="122"/>
      <c r="H9" s="123"/>
      <c r="I9" s="122"/>
      <c r="J9" s="121"/>
      <c r="K9" s="121"/>
      <c r="L9" s="121"/>
      <c r="M9" s="123"/>
      <c r="N9" s="123"/>
      <c r="O9" s="123"/>
      <c r="P9" s="121"/>
      <c r="Q9" s="121"/>
      <c r="R9" s="121"/>
      <c r="S9" s="123"/>
      <c r="T9" s="123"/>
      <c r="U9" s="123"/>
      <c r="V9" s="121"/>
      <c r="W9" s="121"/>
      <c r="X9" s="121"/>
      <c r="Y9" s="123"/>
      <c r="Z9" s="123"/>
      <c r="AA9" s="123"/>
      <c r="AB9" s="123"/>
      <c r="AC9" s="123"/>
      <c r="AD9" s="124"/>
    </row>
    <row r="10" spans="1:30" ht="69.75" customHeight="1">
      <c r="A10" s="125" t="s">
        <v>160</v>
      </c>
      <c r="B10" s="120"/>
      <c r="C10" s="120"/>
      <c r="D10" s="121"/>
      <c r="E10" s="121"/>
      <c r="F10" s="121"/>
      <c r="G10" s="122"/>
      <c r="H10" s="123"/>
      <c r="I10" s="122"/>
      <c r="J10" s="121"/>
      <c r="K10" s="121"/>
      <c r="L10" s="121"/>
      <c r="M10" s="123"/>
      <c r="N10" s="123"/>
      <c r="O10" s="123"/>
      <c r="P10" s="121"/>
      <c r="Q10" s="121"/>
      <c r="R10" s="121"/>
      <c r="S10" s="123"/>
      <c r="T10" s="123"/>
      <c r="U10" s="123"/>
      <c r="V10" s="121"/>
      <c r="W10" s="121"/>
      <c r="X10" s="121"/>
      <c r="Y10" s="123"/>
      <c r="Z10" s="123"/>
      <c r="AA10" s="123"/>
      <c r="AB10" s="123"/>
      <c r="AC10" s="123"/>
      <c r="AD10" s="124"/>
    </row>
    <row r="11" spans="1:30" ht="87.75" customHeight="1">
      <c r="A11" s="126" t="s">
        <v>161</v>
      </c>
      <c r="B11" s="127"/>
      <c r="C11" s="127"/>
      <c r="D11" s="128"/>
      <c r="E11" s="128"/>
      <c r="F11" s="128"/>
      <c r="G11" s="129"/>
      <c r="H11" s="130"/>
      <c r="I11" s="129"/>
      <c r="J11" s="128"/>
      <c r="K11" s="128"/>
      <c r="L11" s="128"/>
      <c r="M11" s="130"/>
      <c r="N11" s="130"/>
      <c r="O11" s="130"/>
      <c r="P11" s="128"/>
      <c r="Q11" s="128"/>
      <c r="R11" s="128"/>
      <c r="S11" s="130"/>
      <c r="T11" s="130"/>
      <c r="U11" s="130"/>
      <c r="V11" s="128"/>
      <c r="W11" s="128"/>
      <c r="X11" s="128"/>
      <c r="Y11" s="130"/>
      <c r="Z11" s="130"/>
      <c r="AA11" s="130"/>
      <c r="AB11" s="130"/>
      <c r="AC11" s="130"/>
      <c r="AD11" s="131"/>
    </row>
    <row r="12" spans="1:30" ht="24.75" customHeight="1">
      <c r="A12" s="132" t="s">
        <v>18</v>
      </c>
      <c r="B12" s="127"/>
      <c r="C12" s="127"/>
      <c r="D12" s="128"/>
      <c r="E12" s="128"/>
      <c r="F12" s="128"/>
      <c r="G12" s="129"/>
      <c r="H12" s="130"/>
      <c r="I12" s="129"/>
      <c r="J12" s="128"/>
      <c r="K12" s="128"/>
      <c r="L12" s="128"/>
      <c r="M12" s="130"/>
      <c r="N12" s="130"/>
      <c r="O12" s="130"/>
      <c r="P12" s="128"/>
      <c r="Q12" s="128"/>
      <c r="R12" s="128"/>
      <c r="S12" s="130"/>
      <c r="T12" s="130"/>
      <c r="U12" s="130"/>
      <c r="V12" s="128"/>
      <c r="W12" s="128"/>
      <c r="X12" s="128"/>
      <c r="Y12" s="130"/>
      <c r="Z12" s="130"/>
      <c r="AA12" s="130"/>
      <c r="AB12" s="130"/>
      <c r="AC12" s="130"/>
      <c r="AD12" s="131"/>
    </row>
    <row r="13" spans="1:30" ht="25.5" customHeight="1">
      <c r="A13" s="133" t="s">
        <v>162</v>
      </c>
      <c r="B13" s="134"/>
      <c r="C13" s="135"/>
      <c r="D13" s="136"/>
      <c r="E13" s="136"/>
      <c r="F13" s="136"/>
      <c r="G13" s="137"/>
      <c r="H13" s="137"/>
      <c r="I13" s="124"/>
      <c r="J13" s="138"/>
      <c r="K13" s="138"/>
      <c r="L13" s="138"/>
      <c r="M13" s="124"/>
      <c r="N13" s="124"/>
      <c r="O13" s="124"/>
      <c r="P13" s="136"/>
      <c r="Q13" s="136"/>
      <c r="R13" s="136"/>
      <c r="S13" s="124"/>
      <c r="T13" s="124"/>
      <c r="U13" s="124"/>
      <c r="V13" s="136"/>
      <c r="W13" s="136"/>
      <c r="X13" s="136"/>
      <c r="Y13" s="137"/>
      <c r="Z13" s="137"/>
      <c r="AA13" s="137"/>
      <c r="AB13" s="137"/>
      <c r="AC13" s="137"/>
      <c r="AD13" s="139"/>
    </row>
    <row r="14" spans="1:30" s="142" customFormat="1" ht="141" customHeight="1">
      <c r="A14" s="140" t="s">
        <v>60</v>
      </c>
      <c r="B14" s="157">
        <v>1</v>
      </c>
      <c r="C14" s="127" t="s">
        <v>127</v>
      </c>
      <c r="D14" s="136"/>
      <c r="E14" s="136"/>
      <c r="F14" s="136"/>
      <c r="G14" s="137"/>
      <c r="H14" s="137"/>
      <c r="I14" s="170">
        <v>198200</v>
      </c>
      <c r="J14" s="138"/>
      <c r="K14" s="138"/>
      <c r="L14" s="138"/>
      <c r="M14" s="124"/>
      <c r="N14" s="124"/>
      <c r="O14" s="124"/>
      <c r="P14" s="136"/>
      <c r="Q14" s="136"/>
      <c r="R14" s="136"/>
      <c r="S14" s="124"/>
      <c r="T14" s="124"/>
      <c r="U14" s="124"/>
      <c r="V14" s="136"/>
      <c r="W14" s="136"/>
      <c r="X14" s="136"/>
      <c r="Y14" s="137"/>
      <c r="Z14" s="137"/>
      <c r="AA14" s="137"/>
      <c r="AB14" s="163">
        <v>1</v>
      </c>
      <c r="AC14" s="159">
        <f>I14</f>
        <v>198200</v>
      </c>
      <c r="AD14" s="141"/>
    </row>
    <row r="15" spans="1:30" s="142" customFormat="1" ht="136.5" customHeight="1">
      <c r="A15" s="140" t="s">
        <v>66</v>
      </c>
      <c r="B15" s="173">
        <v>1</v>
      </c>
      <c r="C15" s="174" t="s">
        <v>127</v>
      </c>
      <c r="D15" s="136"/>
      <c r="E15" s="136"/>
      <c r="F15" s="136"/>
      <c r="G15" s="137"/>
      <c r="H15" s="137"/>
      <c r="I15" s="170">
        <v>49500</v>
      </c>
      <c r="J15" s="138"/>
      <c r="K15" s="138"/>
      <c r="L15" s="138"/>
      <c r="M15" s="124"/>
      <c r="N15" s="124"/>
      <c r="O15" s="124"/>
      <c r="P15" s="136"/>
      <c r="Q15" s="136"/>
      <c r="R15" s="136"/>
      <c r="S15" s="124"/>
      <c r="T15" s="124"/>
      <c r="U15" s="124"/>
      <c r="V15" s="136"/>
      <c r="W15" s="136"/>
      <c r="X15" s="136"/>
      <c r="Y15" s="137"/>
      <c r="Z15" s="137"/>
      <c r="AA15" s="137"/>
      <c r="AB15" s="163">
        <v>1</v>
      </c>
      <c r="AC15" s="159">
        <f>I15</f>
        <v>49500</v>
      </c>
      <c r="AD15" s="141"/>
    </row>
    <row r="16" spans="1:30" s="142" customFormat="1" ht="89.25" customHeight="1">
      <c r="A16" s="140" t="s">
        <v>69</v>
      </c>
      <c r="B16" s="173">
        <v>1</v>
      </c>
      <c r="C16" s="174" t="s">
        <v>127</v>
      </c>
      <c r="D16" s="136"/>
      <c r="E16" s="136"/>
      <c r="F16" s="136"/>
      <c r="G16" s="137"/>
      <c r="H16" s="137"/>
      <c r="I16" s="124"/>
      <c r="J16" s="138"/>
      <c r="K16" s="138"/>
      <c r="L16" s="138"/>
      <c r="M16" s="124"/>
      <c r="N16" s="124"/>
      <c r="O16" s="124"/>
      <c r="P16" s="136"/>
      <c r="Q16" s="136"/>
      <c r="R16" s="136"/>
      <c r="S16" s="124"/>
      <c r="T16" s="165">
        <v>49500</v>
      </c>
      <c r="U16" s="166"/>
      <c r="V16" s="158"/>
      <c r="W16" s="158"/>
      <c r="X16" s="158"/>
      <c r="Y16" s="159"/>
      <c r="Z16" s="159"/>
      <c r="AA16" s="159"/>
      <c r="AB16" s="163">
        <v>1</v>
      </c>
      <c r="AC16" s="159">
        <f>T16</f>
        <v>49500</v>
      </c>
      <c r="AD16" s="141"/>
    </row>
    <row r="17" spans="1:30" s="142" customFormat="1" ht="126.75" customHeight="1">
      <c r="A17" s="140" t="s">
        <v>70</v>
      </c>
      <c r="B17" s="173">
        <v>1</v>
      </c>
      <c r="C17" s="174" t="s">
        <v>127</v>
      </c>
      <c r="D17" s="136"/>
      <c r="E17" s="136"/>
      <c r="F17" s="136"/>
      <c r="G17" s="137"/>
      <c r="H17" s="137"/>
      <c r="I17" s="124"/>
      <c r="J17" s="138"/>
      <c r="K17" s="138"/>
      <c r="L17" s="138"/>
      <c r="M17" s="124"/>
      <c r="N17" s="124"/>
      <c r="O17" s="124"/>
      <c r="P17" s="136"/>
      <c r="Q17" s="136"/>
      <c r="R17" s="136"/>
      <c r="S17" s="124"/>
      <c r="T17" s="124"/>
      <c r="U17" s="124"/>
      <c r="V17" s="136"/>
      <c r="W17" s="136"/>
      <c r="X17" s="136"/>
      <c r="Y17" s="163">
        <v>40400</v>
      </c>
      <c r="Z17" s="159"/>
      <c r="AA17" s="159"/>
      <c r="AB17" s="163">
        <v>1</v>
      </c>
      <c r="AC17" s="159">
        <f>Y17</f>
        <v>40400</v>
      </c>
      <c r="AD17" s="141"/>
    </row>
    <row r="18" spans="1:30" s="142" customFormat="1" ht="153" customHeight="1">
      <c r="A18" s="153" t="s">
        <v>73</v>
      </c>
      <c r="B18" s="173">
        <v>1</v>
      </c>
      <c r="C18" s="174" t="s">
        <v>127</v>
      </c>
      <c r="D18" s="138"/>
      <c r="E18" s="138"/>
      <c r="F18" s="138"/>
      <c r="G18" s="154"/>
      <c r="H18" s="154"/>
      <c r="I18" s="124"/>
      <c r="J18" s="138"/>
      <c r="K18" s="138"/>
      <c r="L18" s="138"/>
      <c r="M18" s="124"/>
      <c r="N18" s="124"/>
      <c r="O18" s="143"/>
      <c r="P18" s="138"/>
      <c r="Q18" s="138"/>
      <c r="R18" s="138"/>
      <c r="S18" s="124"/>
      <c r="T18" s="124"/>
      <c r="U18" s="124"/>
      <c r="V18" s="138"/>
      <c r="W18" s="138"/>
      <c r="X18" s="138"/>
      <c r="Y18" s="154"/>
      <c r="Z18" s="175">
        <v>55500</v>
      </c>
      <c r="AA18" s="167"/>
      <c r="AB18" s="163">
        <v>1</v>
      </c>
      <c r="AC18" s="167">
        <f>Z18</f>
        <v>55500</v>
      </c>
      <c r="AD18" s="155"/>
    </row>
    <row r="19" spans="1:30" s="142" customFormat="1" ht="117" customHeight="1">
      <c r="A19" s="146" t="s">
        <v>82</v>
      </c>
      <c r="B19" s="173">
        <v>1</v>
      </c>
      <c r="C19" s="174" t="s">
        <v>127</v>
      </c>
      <c r="D19" s="136"/>
      <c r="E19" s="136"/>
      <c r="F19" s="136"/>
      <c r="G19" s="137"/>
      <c r="H19" s="137"/>
      <c r="I19" s="170">
        <v>94100</v>
      </c>
      <c r="J19" s="138"/>
      <c r="K19" s="138"/>
      <c r="L19" s="138"/>
      <c r="M19" s="124"/>
      <c r="N19" s="124"/>
      <c r="O19" s="124"/>
      <c r="P19" s="136"/>
      <c r="Q19" s="136"/>
      <c r="R19" s="136"/>
      <c r="S19" s="124"/>
      <c r="T19" s="124"/>
      <c r="U19" s="124"/>
      <c r="V19" s="136"/>
      <c r="W19" s="136"/>
      <c r="X19" s="136"/>
      <c r="Y19" s="137"/>
      <c r="Z19" s="137"/>
      <c r="AA19" s="137"/>
      <c r="AB19" s="163">
        <v>1</v>
      </c>
      <c r="AC19" s="159">
        <f>I19</f>
        <v>94100</v>
      </c>
      <c r="AD19" s="144"/>
    </row>
    <row r="20" spans="1:30" s="142" customFormat="1" ht="199.5" customHeight="1">
      <c r="A20" s="140" t="s">
        <v>87</v>
      </c>
      <c r="B20" s="173">
        <v>1</v>
      </c>
      <c r="C20" s="174" t="s">
        <v>127</v>
      </c>
      <c r="D20" s="136"/>
      <c r="E20" s="136"/>
      <c r="F20" s="136"/>
      <c r="G20" s="137"/>
      <c r="H20" s="137"/>
      <c r="I20" s="124"/>
      <c r="J20" s="138"/>
      <c r="K20" s="138"/>
      <c r="L20" s="138"/>
      <c r="M20" s="124"/>
      <c r="N20" s="124"/>
      <c r="O20" s="124"/>
      <c r="P20" s="136"/>
      <c r="Q20" s="136"/>
      <c r="R20" s="136"/>
      <c r="S20" s="124"/>
      <c r="T20" s="170">
        <v>32600</v>
      </c>
      <c r="U20" s="166"/>
      <c r="V20" s="158"/>
      <c r="W20" s="158"/>
      <c r="X20" s="158"/>
      <c r="Y20" s="159"/>
      <c r="Z20" s="159"/>
      <c r="AA20" s="159"/>
      <c r="AB20" s="163">
        <v>1</v>
      </c>
      <c r="AC20" s="159">
        <f>T20</f>
        <v>32600</v>
      </c>
      <c r="AD20" s="144"/>
    </row>
    <row r="21" spans="1:30" s="142" customFormat="1" ht="96" customHeight="1">
      <c r="A21" s="140" t="s">
        <v>88</v>
      </c>
      <c r="B21" s="173">
        <v>1</v>
      </c>
      <c r="C21" s="174" t="s">
        <v>127</v>
      </c>
      <c r="D21" s="136"/>
      <c r="E21" s="136"/>
      <c r="F21" s="136"/>
      <c r="G21" s="159">
        <v>103600</v>
      </c>
      <c r="H21" s="137"/>
      <c r="I21" s="124"/>
      <c r="J21" s="138"/>
      <c r="K21" s="138"/>
      <c r="L21" s="138"/>
      <c r="M21" s="124"/>
      <c r="N21" s="124"/>
      <c r="O21" s="124"/>
      <c r="P21" s="136"/>
      <c r="Q21" s="136"/>
      <c r="R21" s="136"/>
      <c r="S21" s="143"/>
      <c r="T21" s="124"/>
      <c r="U21" s="124"/>
      <c r="V21" s="136"/>
      <c r="W21" s="136"/>
      <c r="X21" s="136"/>
      <c r="Y21" s="137"/>
      <c r="Z21" s="137"/>
      <c r="AA21" s="137"/>
      <c r="AB21" s="163">
        <v>1</v>
      </c>
      <c r="AC21" s="159">
        <f>G21</f>
        <v>103600</v>
      </c>
      <c r="AD21" s="141"/>
    </row>
    <row r="22" spans="1:30" s="142" customFormat="1" ht="138.75" customHeight="1">
      <c r="A22" s="140" t="s">
        <v>91</v>
      </c>
      <c r="B22" s="173">
        <v>1</v>
      </c>
      <c r="C22" s="174" t="s">
        <v>127</v>
      </c>
      <c r="D22" s="136"/>
      <c r="E22" s="136"/>
      <c r="F22" s="136"/>
      <c r="G22" s="137"/>
      <c r="H22" s="137"/>
      <c r="I22" s="124"/>
      <c r="J22" s="138"/>
      <c r="K22" s="138"/>
      <c r="L22" s="138"/>
      <c r="M22" s="124"/>
      <c r="N22" s="143"/>
      <c r="O22" s="124"/>
      <c r="P22" s="136"/>
      <c r="Q22" s="136"/>
      <c r="R22" s="136"/>
      <c r="S22" s="124"/>
      <c r="T22" s="170">
        <v>33300</v>
      </c>
      <c r="U22" s="124"/>
      <c r="V22" s="136"/>
      <c r="W22" s="136"/>
      <c r="X22" s="136"/>
      <c r="Y22" s="137"/>
      <c r="Z22" s="137"/>
      <c r="AA22" s="137"/>
      <c r="AB22" s="163">
        <v>1</v>
      </c>
      <c r="AC22" s="168">
        <f>T22</f>
        <v>33300</v>
      </c>
      <c r="AD22" s="145"/>
    </row>
    <row r="23" spans="1:30" s="142" customFormat="1" ht="112.5" customHeight="1">
      <c r="A23" s="140" t="s">
        <v>96</v>
      </c>
      <c r="B23" s="173">
        <v>1</v>
      </c>
      <c r="C23" s="174" t="s">
        <v>127</v>
      </c>
      <c r="D23" s="136"/>
      <c r="E23" s="136"/>
      <c r="F23" s="136"/>
      <c r="G23" s="137"/>
      <c r="H23" s="137"/>
      <c r="I23" s="124"/>
      <c r="J23" s="138"/>
      <c r="K23" s="138"/>
      <c r="L23" s="138"/>
      <c r="M23" s="124"/>
      <c r="N23" s="143"/>
      <c r="O23" s="170">
        <v>138700</v>
      </c>
      <c r="P23" s="136"/>
      <c r="Q23" s="136"/>
      <c r="R23" s="136"/>
      <c r="S23" s="124"/>
      <c r="T23" s="124"/>
      <c r="U23" s="124"/>
      <c r="V23" s="136"/>
      <c r="W23" s="136"/>
      <c r="X23" s="136"/>
      <c r="Y23" s="137"/>
      <c r="Z23" s="137"/>
      <c r="AA23" s="137"/>
      <c r="AB23" s="163">
        <v>1</v>
      </c>
      <c r="AC23" s="168">
        <f>O23</f>
        <v>138700</v>
      </c>
      <c r="AD23" s="145"/>
    </row>
    <row r="24" spans="1:30" s="142" customFormat="1" ht="73.5" customHeight="1">
      <c r="A24" s="140" t="s">
        <v>178</v>
      </c>
      <c r="B24" s="173">
        <v>1</v>
      </c>
      <c r="C24" s="174" t="s">
        <v>127</v>
      </c>
      <c r="D24" s="158"/>
      <c r="E24" s="158"/>
      <c r="F24" s="158"/>
      <c r="G24" s="159"/>
      <c r="H24" s="159"/>
      <c r="I24" s="160"/>
      <c r="J24" s="161"/>
      <c r="K24" s="161"/>
      <c r="L24" s="161"/>
      <c r="M24" s="160"/>
      <c r="N24" s="162"/>
      <c r="O24" s="160"/>
      <c r="P24" s="158"/>
      <c r="Q24" s="158"/>
      <c r="R24" s="158"/>
      <c r="S24" s="160"/>
      <c r="T24" s="160"/>
      <c r="U24" s="188">
        <v>93300</v>
      </c>
      <c r="V24" s="158"/>
      <c r="W24" s="158"/>
      <c r="X24" s="158"/>
      <c r="Y24" s="159"/>
      <c r="Z24" s="159"/>
      <c r="AA24" s="159"/>
      <c r="AB24" s="163">
        <v>1</v>
      </c>
      <c r="AC24" s="164">
        <f>U24</f>
        <v>93300</v>
      </c>
      <c r="AD24" s="139"/>
    </row>
    <row r="25" spans="1:30" s="142" customFormat="1" ht="88.5" customHeight="1">
      <c r="A25" s="153" t="s">
        <v>179</v>
      </c>
      <c r="B25" s="173">
        <v>1</v>
      </c>
      <c r="C25" s="174" t="s">
        <v>127</v>
      </c>
      <c r="D25" s="138"/>
      <c r="E25" s="138"/>
      <c r="F25" s="138"/>
      <c r="G25" s="154"/>
      <c r="H25" s="154"/>
      <c r="I25" s="124"/>
      <c r="J25" s="138"/>
      <c r="K25" s="138"/>
      <c r="L25" s="138"/>
      <c r="M25" s="124"/>
      <c r="N25" s="143"/>
      <c r="O25" s="124"/>
      <c r="P25" s="138"/>
      <c r="Q25" s="138"/>
      <c r="R25" s="138"/>
      <c r="S25" s="124"/>
      <c r="T25" s="165">
        <v>199500</v>
      </c>
      <c r="U25" s="166"/>
      <c r="V25" s="161"/>
      <c r="W25" s="161"/>
      <c r="X25" s="161"/>
      <c r="Y25" s="167"/>
      <c r="Z25" s="167"/>
      <c r="AA25" s="167"/>
      <c r="AB25" s="163">
        <v>1</v>
      </c>
      <c r="AC25" s="168">
        <f>T25</f>
        <v>199500</v>
      </c>
      <c r="AD25" s="156"/>
    </row>
    <row r="26" spans="1:30" s="142" customFormat="1" ht="117" customHeight="1">
      <c r="A26" s="140" t="s">
        <v>180</v>
      </c>
      <c r="B26" s="173">
        <v>1</v>
      </c>
      <c r="C26" s="174" t="s">
        <v>127</v>
      </c>
      <c r="D26" s="136"/>
      <c r="E26" s="136"/>
      <c r="F26" s="136"/>
      <c r="G26" s="137"/>
      <c r="H26" s="137"/>
      <c r="I26" s="124"/>
      <c r="J26" s="138"/>
      <c r="K26" s="138"/>
      <c r="L26" s="138"/>
      <c r="M26" s="124"/>
      <c r="N26" s="143"/>
      <c r="O26" s="124"/>
      <c r="P26" s="136"/>
      <c r="Q26" s="136"/>
      <c r="R26" s="136"/>
      <c r="S26" s="170">
        <v>354000</v>
      </c>
      <c r="T26" s="166"/>
      <c r="U26" s="166"/>
      <c r="V26" s="158"/>
      <c r="W26" s="158"/>
      <c r="X26" s="158"/>
      <c r="Y26" s="159"/>
      <c r="Z26" s="159"/>
      <c r="AA26" s="159"/>
      <c r="AB26" s="163">
        <v>1</v>
      </c>
      <c r="AC26" s="169">
        <f>S26</f>
        <v>354000</v>
      </c>
      <c r="AD26" s="139"/>
    </row>
    <row r="27" spans="1:30" s="142" customFormat="1" ht="117" customHeight="1">
      <c r="A27" s="140" t="s">
        <v>181</v>
      </c>
      <c r="B27" s="173">
        <v>1</v>
      </c>
      <c r="C27" s="174" t="s">
        <v>127</v>
      </c>
      <c r="D27" s="136"/>
      <c r="E27" s="136"/>
      <c r="F27" s="136"/>
      <c r="G27" s="159">
        <v>75500</v>
      </c>
      <c r="H27" s="137"/>
      <c r="I27" s="124"/>
      <c r="J27" s="138"/>
      <c r="K27" s="138"/>
      <c r="L27" s="138"/>
      <c r="M27" s="124"/>
      <c r="N27" s="143"/>
      <c r="O27" s="124"/>
      <c r="P27" s="136"/>
      <c r="Q27" s="136"/>
      <c r="R27" s="136"/>
      <c r="S27" s="124"/>
      <c r="T27" s="124"/>
      <c r="U27" s="124"/>
      <c r="V27" s="136"/>
      <c r="W27" s="136"/>
      <c r="X27" s="136"/>
      <c r="Y27" s="137"/>
      <c r="Z27" s="137"/>
      <c r="AA27" s="137"/>
      <c r="AB27" s="163">
        <v>1</v>
      </c>
      <c r="AC27" s="169">
        <f>G27</f>
        <v>75500</v>
      </c>
      <c r="AD27" s="139"/>
    </row>
    <row r="28" spans="1:30" s="142" customFormat="1" ht="117" customHeight="1">
      <c r="A28" s="140" t="s">
        <v>182</v>
      </c>
      <c r="B28" s="173">
        <v>1</v>
      </c>
      <c r="C28" s="174" t="s">
        <v>127</v>
      </c>
      <c r="D28" s="136"/>
      <c r="E28" s="136"/>
      <c r="F28" s="136"/>
      <c r="G28" s="137"/>
      <c r="H28" s="137"/>
      <c r="I28" s="124"/>
      <c r="J28" s="138"/>
      <c r="K28" s="138"/>
      <c r="L28" s="138"/>
      <c r="M28" s="124"/>
      <c r="N28" s="143"/>
      <c r="O28" s="124"/>
      <c r="P28" s="136"/>
      <c r="Q28" s="136"/>
      <c r="R28" s="136"/>
      <c r="S28" s="124"/>
      <c r="T28" s="124"/>
      <c r="U28" s="124"/>
      <c r="V28" s="136"/>
      <c r="W28" s="136"/>
      <c r="X28" s="136"/>
      <c r="Y28" s="159">
        <v>57500</v>
      </c>
      <c r="Z28" s="159"/>
      <c r="AA28" s="159"/>
      <c r="AB28" s="163">
        <v>1</v>
      </c>
      <c r="AC28" s="164">
        <f>Y28</f>
        <v>57500</v>
      </c>
      <c r="AD28" s="139"/>
    </row>
    <row r="29" spans="1:30" s="142" customFormat="1" ht="102" customHeight="1">
      <c r="A29" s="140" t="s">
        <v>183</v>
      </c>
      <c r="B29" s="173">
        <v>1</v>
      </c>
      <c r="C29" s="174" t="s">
        <v>127</v>
      </c>
      <c r="D29" s="136"/>
      <c r="E29" s="136"/>
      <c r="F29" s="136"/>
      <c r="G29" s="137"/>
      <c r="H29" s="137"/>
      <c r="I29" s="124"/>
      <c r="J29" s="138"/>
      <c r="K29" s="138"/>
      <c r="L29" s="138"/>
      <c r="M29" s="124"/>
      <c r="N29" s="143"/>
      <c r="O29" s="124"/>
      <c r="P29" s="136"/>
      <c r="Q29" s="136"/>
      <c r="R29" s="136"/>
      <c r="S29" s="124"/>
      <c r="T29" s="170">
        <v>233600</v>
      </c>
      <c r="U29" s="124"/>
      <c r="V29" s="136"/>
      <c r="W29" s="136"/>
      <c r="X29" s="136"/>
      <c r="Y29" s="137"/>
      <c r="Z29" s="137"/>
      <c r="AA29" s="137"/>
      <c r="AB29" s="163">
        <v>1</v>
      </c>
      <c r="AC29" s="169">
        <f>T29</f>
        <v>233600</v>
      </c>
      <c r="AD29" s="139"/>
    </row>
    <row r="30" spans="1:30" s="142" customFormat="1" ht="186" customHeight="1">
      <c r="A30" s="153" t="s">
        <v>184</v>
      </c>
      <c r="B30" s="173">
        <v>1</v>
      </c>
      <c r="C30" s="174" t="s">
        <v>127</v>
      </c>
      <c r="D30" s="138"/>
      <c r="E30" s="138"/>
      <c r="F30" s="138"/>
      <c r="G30" s="154"/>
      <c r="H30" s="154"/>
      <c r="I30" s="170">
        <v>335500</v>
      </c>
      <c r="J30" s="138"/>
      <c r="K30" s="138"/>
      <c r="L30" s="138"/>
      <c r="M30" s="124"/>
      <c r="N30" s="143"/>
      <c r="O30" s="124"/>
      <c r="P30" s="138"/>
      <c r="Q30" s="138"/>
      <c r="R30" s="138"/>
      <c r="S30" s="124"/>
      <c r="T30" s="124"/>
      <c r="U30" s="124"/>
      <c r="V30" s="138"/>
      <c r="W30" s="138"/>
      <c r="X30" s="138"/>
      <c r="Y30" s="154"/>
      <c r="Z30" s="154"/>
      <c r="AA30" s="154"/>
      <c r="AB30" s="163">
        <v>1</v>
      </c>
      <c r="AC30" s="168">
        <f>I30</f>
        <v>335500</v>
      </c>
      <c r="AD30" s="156"/>
    </row>
    <row r="31" spans="1:30" s="142" customFormat="1" ht="162" customHeight="1">
      <c r="A31" s="140" t="s">
        <v>185</v>
      </c>
      <c r="B31" s="173">
        <v>1</v>
      </c>
      <c r="C31" s="174" t="s">
        <v>127</v>
      </c>
      <c r="D31" s="136"/>
      <c r="E31" s="136"/>
      <c r="F31" s="136"/>
      <c r="G31" s="137"/>
      <c r="H31" s="137"/>
      <c r="I31" s="124"/>
      <c r="J31" s="138"/>
      <c r="K31" s="138"/>
      <c r="L31" s="138"/>
      <c r="M31" s="124"/>
      <c r="N31" s="143"/>
      <c r="O31" s="124"/>
      <c r="P31" s="136"/>
      <c r="Q31" s="136"/>
      <c r="R31" s="136"/>
      <c r="S31" s="124"/>
      <c r="T31" s="124"/>
      <c r="U31" s="124"/>
      <c r="V31" s="136"/>
      <c r="W31" s="136"/>
      <c r="X31" s="136"/>
      <c r="Y31" s="163">
        <v>55700</v>
      </c>
      <c r="Z31" s="159"/>
      <c r="AA31" s="159"/>
      <c r="AB31" s="163">
        <v>1</v>
      </c>
      <c r="AC31" s="164">
        <f>Y31</f>
        <v>55700</v>
      </c>
      <c r="AD31" s="139"/>
    </row>
    <row r="32" spans="1:30" ht="21">
      <c r="A32" s="133"/>
      <c r="B32" s="134"/>
      <c r="C32" s="135"/>
      <c r="D32" s="147"/>
      <c r="E32" s="147"/>
      <c r="F32" s="147"/>
      <c r="G32" s="147"/>
      <c r="H32" s="147"/>
      <c r="I32" s="148"/>
      <c r="J32" s="149"/>
      <c r="K32" s="149"/>
      <c r="L32" s="149"/>
      <c r="M32" s="148"/>
      <c r="N32" s="148"/>
      <c r="O32" s="148"/>
      <c r="P32" s="147"/>
      <c r="Q32" s="147"/>
      <c r="R32" s="147"/>
      <c r="S32" s="148"/>
      <c r="T32" s="148"/>
      <c r="U32" s="148"/>
      <c r="V32" s="147"/>
      <c r="W32" s="147"/>
      <c r="X32" s="147"/>
      <c r="Y32" s="147"/>
      <c r="Z32" s="147"/>
      <c r="AA32" s="147"/>
      <c r="AB32" s="147"/>
      <c r="AC32" s="147"/>
      <c r="AD32" s="139"/>
    </row>
    <row r="33" spans="1:30" ht="21">
      <c r="A33" s="150" t="s">
        <v>163</v>
      </c>
      <c r="B33" s="151"/>
      <c r="C33" s="151"/>
      <c r="D33" s="149"/>
      <c r="E33" s="149"/>
      <c r="F33" s="149"/>
      <c r="G33" s="149">
        <f>SUM(G14:G31)</f>
        <v>179100</v>
      </c>
      <c r="H33" s="149">
        <f>SUM(H14:H31)</f>
        <v>0</v>
      </c>
      <c r="I33" s="149">
        <f>SUM(I14:I31)</f>
        <v>677300</v>
      </c>
      <c r="J33" s="149"/>
      <c r="K33" s="149"/>
      <c r="L33" s="149"/>
      <c r="M33" s="149">
        <f>SUM(M14:M31)</f>
        <v>0</v>
      </c>
      <c r="N33" s="149">
        <f>SUM(N14:N31)</f>
        <v>0</v>
      </c>
      <c r="O33" s="149">
        <f>SUM(O14:O31)</f>
        <v>138700</v>
      </c>
      <c r="P33" s="149"/>
      <c r="Q33" s="149"/>
      <c r="R33" s="149"/>
      <c r="S33" s="149">
        <f>SUM(S14:S31)</f>
        <v>354000</v>
      </c>
      <c r="T33" s="149">
        <f>SUM(T14:T31)</f>
        <v>548500</v>
      </c>
      <c r="U33" s="149">
        <f>SUM(U14:U31)</f>
        <v>93300</v>
      </c>
      <c r="V33" s="149"/>
      <c r="W33" s="149"/>
      <c r="X33" s="149"/>
      <c r="Y33" s="149">
        <f>SUM(Y14:Y31)</f>
        <v>153600</v>
      </c>
      <c r="Z33" s="149">
        <f>SUM(Z14:Z31)</f>
        <v>55500</v>
      </c>
      <c r="AA33" s="149">
        <f>SUM(AA14:AA31)</f>
        <v>0</v>
      </c>
      <c r="AB33" s="149">
        <f>SUM(AB14:AB31)</f>
        <v>18</v>
      </c>
      <c r="AC33" s="149">
        <f>SUM(AC14:AC31)</f>
        <v>2200000</v>
      </c>
      <c r="AD33" s="152"/>
    </row>
    <row r="34" spans="1:30" ht="18.75">
      <c r="A34" s="111"/>
      <c r="B34" s="112"/>
      <c r="C34" s="112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ht="18.75">
      <c r="A35" s="111"/>
      <c r="B35" s="112" t="s">
        <v>164</v>
      </c>
      <c r="C35" s="112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</row>
    <row r="36" spans="1:30" ht="18.75">
      <c r="A36" s="111"/>
      <c r="B36" s="112" t="s">
        <v>165</v>
      </c>
      <c r="C36" s="112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</row>
    <row r="37" spans="1:30" ht="18.75">
      <c r="A37" s="111"/>
      <c r="B37" s="112" t="s">
        <v>166</v>
      </c>
      <c r="C37" s="112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</row>
    <row r="38" spans="1:30" ht="18.75">
      <c r="A38" s="111"/>
      <c r="B38" s="112" t="s">
        <v>167</v>
      </c>
      <c r="C38" s="112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</row>
    <row r="39" spans="1:30" ht="18.75">
      <c r="A39" s="111"/>
      <c r="B39" s="112"/>
      <c r="C39" s="1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</row>
    <row r="40" spans="1:30" ht="18.75">
      <c r="A40" s="111"/>
      <c r="B40" s="112"/>
      <c r="C40" s="112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</row>
    <row r="41" spans="1:30" ht="18.75">
      <c r="A41" s="111"/>
      <c r="B41" s="112"/>
      <c r="C41" s="112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</row>
  </sheetData>
  <mergeCells count="23">
    <mergeCell ref="V7:X7"/>
    <mergeCell ref="Y7:AA7"/>
    <mergeCell ref="J6:O6"/>
    <mergeCell ref="P6:U6"/>
    <mergeCell ref="V6:AA6"/>
    <mergeCell ref="M7:O7"/>
    <mergeCell ref="P7:R7"/>
    <mergeCell ref="A1:AD1"/>
    <mergeCell ref="A2:AD2"/>
    <mergeCell ref="A3:AD3"/>
    <mergeCell ref="A5:A6"/>
    <mergeCell ref="B5:B6"/>
    <mergeCell ref="C5:C8"/>
    <mergeCell ref="D5:AA5"/>
    <mergeCell ref="AB5:AC6"/>
    <mergeCell ref="AD5:AD8"/>
    <mergeCell ref="D6:I6"/>
    <mergeCell ref="A7:A8"/>
    <mergeCell ref="B7:B8"/>
    <mergeCell ref="D7:F7"/>
    <mergeCell ref="G7:I7"/>
    <mergeCell ref="J7:L7"/>
    <mergeCell ref="S7:U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แบบสรุป</vt:lpstr>
      <vt:lpstr>งบเจรจา 61</vt:lpstr>
      <vt:lpstr>แผนงาน-เงิน</vt:lpstr>
      <vt:lpstr>'แผนงาน-เงิน'!Print_Titles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Policy Division</dc:creator>
  <cp:lastModifiedBy>DIW</cp:lastModifiedBy>
  <cp:lastPrinted>2017-02-09T02:41:56Z</cp:lastPrinted>
  <dcterms:created xsi:type="dcterms:W3CDTF">2000-06-13T07:49:47Z</dcterms:created>
  <dcterms:modified xsi:type="dcterms:W3CDTF">2017-05-11T04:09:06Z</dcterms:modified>
</cp:coreProperties>
</file>