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firstSheet="3" activeTab="4"/>
  </bookViews>
  <sheets>
    <sheet name="คมนาคม" sheetId="1" state="hidden" r:id="rId1"/>
    <sheet name="ศึกษา" sheetId="2" state="hidden" r:id="rId2"/>
    <sheet name="ภาพรวม" sheetId="3" state="hidden" r:id="rId3"/>
    <sheet name="แบบฟอร์มสำนักงบ" sheetId="4" r:id="rId4"/>
    <sheet name="สรุปแผนบูรณาการหน่วยงาน" sheetId="5" r:id="rId5"/>
    <sheet name="1.ศักยภาพ" sheetId="6" r:id="rId6"/>
    <sheet name="2.SMEs" sheetId="7" r:id="rId7"/>
    <sheet name="3.เขตศก.พิเศษ" sheetId="8" r:id="rId8"/>
    <sheet name="4.โลจิสติกส์" sheetId="9" r:id="rId9"/>
    <sheet name="5.วิจัยและนวัตกรรม" sheetId="10" r:id="rId10"/>
    <sheet name="6ระเบียงเศรษฐกิจ" sheetId="11" r:id="rId11"/>
    <sheet name="7.เศรษฐกิจฐานราก" sheetId="12" r:id="rId12"/>
    <sheet name="8.ผู้สูงอายุ" sheetId="13" r:id="rId13"/>
    <sheet name="9.จัดการขยะ" sheetId="14" r:id="rId14"/>
    <sheet name="10.พลังงานสิ่งแวดล้อม" sheetId="15" r:id="rId15"/>
  </sheets>
  <definedNames>
    <definedName name="_xlnm.Print_Area" localSheetId="0">'คมนาคม'!$A$1:$N$80</definedName>
    <definedName name="_xlnm.Print_Area" localSheetId="2">'ภาพรวม'!$A$1:$T$83</definedName>
    <definedName name="_xlnm.Print_Area" localSheetId="1">'ศึกษา'!$A$1:$N$72</definedName>
    <definedName name="_xlnm.Print_Titles" localSheetId="5">'1.ศักยภาพ'!$5:$8</definedName>
    <definedName name="_xlnm.Print_Titles" localSheetId="14">'10.พลังงานสิ่งแวดล้อม'!$5:$8</definedName>
    <definedName name="_xlnm.Print_Titles" localSheetId="6">'2.SMEs'!$5:$8</definedName>
    <definedName name="_xlnm.Print_Titles" localSheetId="7">'3.เขตศก.พิเศษ'!$5:$8</definedName>
    <definedName name="_xlnm.Print_Titles" localSheetId="8">'4.โลจิสติกส์'!$5:$8</definedName>
    <definedName name="_xlnm.Print_Titles" localSheetId="9">'5.วิจัยและนวัตกรรม'!$5:$8</definedName>
    <definedName name="_xlnm.Print_Titles" localSheetId="10">'6ระเบียงเศรษฐกิจ'!$5:$8</definedName>
    <definedName name="_xlnm.Print_Titles" localSheetId="11">'7.เศรษฐกิจฐานราก'!$5:$8</definedName>
    <definedName name="_xlnm.Print_Titles" localSheetId="12">'8.ผู้สูงอายุ'!$5:$8</definedName>
    <definedName name="_xlnm.Print_Titles" localSheetId="13">'9.จัดการขยะ'!$5:$8</definedName>
    <definedName name="_xlnm.Print_Titles" localSheetId="3">'แบบฟอร์มสำนักงบ'!$5:$8</definedName>
    <definedName name="_xlnm.Print_Titles" localSheetId="4">'สรุปแผนบูรณาการหน่วยงาน'!$5:$8</definedName>
  </definedNames>
  <calcPr fullCalcOnLoad="1"/>
</workbook>
</file>

<file path=xl/comments3.xml><?xml version="1.0" encoding="utf-8"?>
<comments xmlns="http://schemas.openxmlformats.org/spreadsheetml/2006/main">
  <authors>
    <author>spm5564</author>
  </authors>
  <commentList>
    <comment ref="E31" authorId="0">
      <text>
        <r>
          <rPr>
            <b/>
            <sz val="9"/>
            <rFont val="Tahoma"/>
            <family val="2"/>
          </rPr>
          <t>spm5564: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<sst xmlns="http://schemas.openxmlformats.org/spreadsheetml/2006/main" count="1655" uniqueCount="585">
  <si>
    <t xml:space="preserve">1. วิสัยทัศน์ </t>
  </si>
  <si>
    <t>2 ยุทธศาสตร์ชาติ 20 ปี</t>
  </si>
  <si>
    <t>ตัวอย่าง เพื่อเป็นแนวทางในการกรอกข้อมูล</t>
  </si>
  <si>
    <t>ย.4</t>
  </si>
  <si>
    <t>วิสัยทัศน์ กระทรวงฯ "มุ่งการขนส่งที่เป็นเลิศและยั่งยืน"</t>
  </si>
  <si>
    <t>ต้องมีหน่วยงานเจ้าภาพแต่ละยุทธเป็นผู้ชี้ว่างานต่างๆตรงกับยุทธฯหรือไม่</t>
  </si>
  <si>
    <t>ปี 2561</t>
  </si>
  <si>
    <t>ปี 2562</t>
  </si>
  <si>
    <t>ปี 2563</t>
  </si>
  <si>
    <t>ปี 2564</t>
  </si>
  <si>
    <t>ปี 65-70</t>
  </si>
  <si>
    <t>ปี 71-75</t>
  </si>
  <si>
    <t>ปี 76-79</t>
  </si>
  <si>
    <t>ปี 2560</t>
  </si>
  <si>
    <t>ระยะเร่งด่วน</t>
  </si>
  <si>
    <t>ระยะยาว</t>
  </si>
  <si>
    <t>ประมาณการรายปี</t>
  </si>
  <si>
    <t>ระยะ 5 ปี แรก ของยุทธศาสตร์ 20 ปี</t>
  </si>
  <si>
    <t>ประมาณการ 15 ปีข้างหน้า</t>
  </si>
  <si>
    <t>(เป้างาน/โครงการที่กระทรวงต้องการดำเนินการ)</t>
  </si>
  <si>
    <t>6.ยุทธศาสตร์ด้านการปรับสมดุลและพัฒนาระบบการบริหารจัดการภาครัฐ (ย.6)</t>
  </si>
  <si>
    <t>5.ยุทธศาสตร์ด้านการสร้างการเติบโตบนคุณภาพชีวิตที่เป็นมิตรต่อสิ่งแวดล้อม (ย.5)</t>
  </si>
  <si>
    <t>งบประมาณทุกงาน ของส่วนราชการ</t>
  </si>
  <si>
    <t>ต้องอยู่ภายใต้ ยุทธฯ 20 ทั้ง 6 ข้อ</t>
  </si>
  <si>
    <t>งานที่เป็นงาน function ให้ดูว่ากระทรวงนั้นๆ ตอบสนองยุทธใดแล้วเลือกใส่ยุทธนั้น กรณีจำแนกม่ได้ให้ใส่ช่องอื่นๆอย่างไรก็ตามงบประมาณต้องปรากฎในตารางนี้ทั้งหมด</t>
  </si>
  <si>
    <t xml:space="preserve">“ประเทศไทยมีความมั่นคง มั่งคั่ง ยั่งยืน   </t>
  </si>
  <si>
    <t>เป็นประเทศพัฒนาแล้วด้วยการพัฒนา</t>
  </si>
  <si>
    <t>ตามหลักปรัชญาของเศรษฐกิจพอเพียง"</t>
  </si>
  <si>
    <t xml:space="preserve">หรือเป็นคติพจน์ประจำชาติว่า  </t>
  </si>
  <si>
    <t>“มั่นคง มั่งคั่ง ยั่งยืน”</t>
  </si>
  <si>
    <t>(ย.1)ยุทธศาสตร์ด้านความมั่นคง</t>
  </si>
  <si>
    <t>(ย.2)ยุทธศาสตร์ด้านการสร้างความสามารถในการแข่งขัน</t>
  </si>
  <si>
    <t>(ย.3)ยุทธศาสตร์การพัฒนาและเสริมสร้างศักยภาพคน</t>
  </si>
  <si>
    <t>(ย.4)ยุทธศาสตร์ด้านการสร้างโอกาสความเสมอภาคและ</t>
  </si>
  <si>
    <t xml:space="preserve">        เท่าเทียมกันทางสังคม</t>
  </si>
  <si>
    <t>2.ยุทธศาสตร์ชาติ 20 ปี</t>
  </si>
  <si>
    <t xml:space="preserve">4.แผนพัฒ ฯ </t>
  </si>
  <si>
    <t>3.แผนแม่บท 20 ปี</t>
  </si>
  <si>
    <t>5.ยุทธศาสตร์กระทรวง</t>
  </si>
  <si>
    <t>6.แผนงานกระทรวง (operation plan)</t>
  </si>
  <si>
    <t>7. แผนการใช้จ่ายงบประมาณ</t>
  </si>
  <si>
    <t>แผน</t>
  </si>
  <si>
    <t>พัฒฯ</t>
  </si>
  <si>
    <t xml:space="preserve"> 6.แผนการใช้จ่ายงบประมาณ (ล้านบาท)</t>
  </si>
  <si>
    <t xml:space="preserve"> </t>
  </si>
  <si>
    <t>5.แผนยุทธศาสตร์กระทรวง ต้องสอดรับกัน ไม่จำเป็นต้องมีครบ</t>
  </si>
  <si>
    <t>มีเป้าหมายทั้งในการสร้างเสถียรภาพภายในประเทศและช่วยลดและป้องกันภัยคุกคามจากภายนอก รวมทั้งสร้างความเชื่อมั่นในกลุ่มประเทศอาเซียนและประชาคมโลกที่มีต่อประเทศไทย กรอบแนวทางที่ต้องให้ความสำคัญ อาทิ</t>
  </si>
  <si>
    <t xml:space="preserve"> เช่น</t>
  </si>
  <si>
    <t>เช่น</t>
  </si>
  <si>
    <t>ย1.6 การพัฒนาระบบการเตรียมพร้อมแห่งชาติและระบบบริหารจัดการภัยพิบัติ รักษาความมั่นคงของฐานทรัพยากรธรรมชาติ สิ่งแวดล้อม</t>
  </si>
  <si>
    <t>ย1.1 การเสริมสร้างความมั่นคงของสถาบันหลักและการปกครองระบอบประชาธิปไตยอันมีพระมหากษัตริย์ทรงเป็นประมุข</t>
  </si>
  <si>
    <t>ย1.2 การปฏิรูปกลไกการบริหารประเทศและพัฒนาความมั่นคงทางการเมือง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</si>
  <si>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ย1.3 การรักษาความมั่นคงภายในและความสงบเรียบร้อยภายใน ตลอดจนการบริหารจัดการความมั่นคงชายแดนและชายฝั่งทะเล</t>
  </si>
  <si>
    <t>ย1.4 การพัฒนาระบบ กลไก มาตรการและความร่วมมือระหว่างประเทศทุกระดับ และรักษาดุลยภาพความสัมพันธ์กับประเทศมหาอำนาจ เพื่อป้องกันและแก้ไขปัญหาความมั่นคงรูปแบบใหม่</t>
  </si>
  <si>
    <t xml:space="preserve">ย1.5 การพัฒนาเสริมสร้างศักยภาพการผนึกกำลังป้องกันประเทศ การรักษาความสงบเรียบร้อยภายในประเทศ สร้างความร่วมมือกับประเทศเพื่อนบ้านและมิตรประเทศ
</t>
  </si>
  <si>
    <t xml:space="preserve">ย1.7 การปรับกระบวนการทำงานของกลไกที่เกี่ยวข้องจากแนวดิ่งสู่แนวระนาบมากขึ้น
</t>
  </si>
  <si>
    <t xml:space="preserve"> เช่น </t>
  </si>
  <si>
    <t>หลักการและเหตผลในการกำหนด  (operation plan)</t>
  </si>
  <si>
    <t xml:space="preserve">ย2.1 การพัฒนาสมรรถนะทางเศรษฐกิจ </t>
  </si>
  <si>
    <t>ย2.2 การพัฒนาภาคการผลิตและบริการ บนฐานของการพัฒนานวัตกรรมและมีความเป็นมิตรต่อสิ่งแวดล้อม โดยมีการใช้ดิจิทัลและการค้าที่เข้มข้น (เกษตร อุตสาหกรรม บริการ)</t>
  </si>
  <si>
    <t>ย2.4 การพัฒนาพื้นที่เศรษฐกิจพิเศษและเมือง  พัฒนาเขตเศรษฐกิจพิเศษชายแดน และพัฒนาระบบเมืองศูนย์กลางความเจริญ จัดระบบผังเมืองที่มีประสิทธิภาพและมีส่วนร่วม มีการจัดการสิ่งแวดล้อมเมือง และโครงสร้างพื้นฐานทางสังคมและเศรษฐกิจที่สอดคล้องกับศักยภาพ</t>
  </si>
  <si>
    <t>ย2.5 การลงทุนพัฒนาโครงสร้างพื้นฐาน ในด้านการขนส่ง ด้านพลังงาน ระบบเทคโนโลยีสารสนเทศและการสื่อสาร และการวิจัยและพัฒนา</t>
  </si>
  <si>
    <t>ย2.6 การเชื่อมโยงกับภูมิภาคและเศรษฐกิจโลก สร้างความเป็นหุ้นส่วนการพัฒนากับนานาประเทศ ส่งเสริมความร่วมมือกับนานาชาติในการสร้างความมั่นคงด้านต่างๆ เพิ่มบทบาทของไทยในองค์กรระหว่างประเทศ รวมถึงสร้างองค์ความรู้ด้านการต่างประเทศ</t>
  </si>
  <si>
    <t>เพื่อพัฒนาคนและสังคมไทยให้เป็นรากฐานที่แข็งแกร่งของประเทศ มีความพร้อมทางกาย ใจ สติปัญญา มีความเป็นสากล มีทักษะการคิดวิเคราะห์อย่างมีเหตุผล มีระเบียบวินัย เคารพกฎหมาย มีคุณธรรมจริยธรรม รู้คุณค่าความเป็นไทย มีครอบครัวที่มั่นคง</t>
  </si>
  <si>
    <t>ย3.1 การพัฒนาศักยภาพคนตลอดช่วงชีวิตให้สนับสนุนการเจริญเติบโตของประเทศ</t>
  </si>
  <si>
    <t>ย3.2การยกระดับคุณภาพการศึกษาและการเรียนรู้ให้มีคุณภาพ เท่าเทียม และทั่วถึง</t>
  </si>
  <si>
    <t>ย3.3การปลูกฝังระเบียบวินัย คุณธรรม จริยธรรม ค่านิยมที่พึงประสงค์</t>
  </si>
  <si>
    <t>ย3.4การสร้างเสริมให้คนมีสุขภาวะที่ดี</t>
  </si>
  <si>
    <t>ย3.5การสร้างความอยู่ดีมีสุขของครอบครัวไทย เสริมสร้างบทบาทของสถาบันครอบครัวในการบ่มเพาะจิตใจให้เข้มแข็ง</t>
  </si>
  <si>
    <t xml:space="preserve">เพื่อเร่งกระจายโอกาสการพัฒนาและ
สร้างความมั่นคงให้ทั่วถึง ลดความเหลื่อมล้ำไปสู่สังคมที่เสมอภาคและเป็นธรรม 
</t>
  </si>
  <si>
    <t xml:space="preserve">เพื่อให้ประเทศไทยสามารถพัฒนาไปสู่การเป็นประเทศพัฒนาแล้ว ต้องยกระดับผลิตภาพการผลิตและการใช้นวัตกรรมในการเพิ่มความสามารถในการแข่งขันและการพัฒนาอย่างยั่งยืนทั้งในสาขาอุตสาหกรรม เกษตรและบริการ การสร้างความมั่นคงและปลอดภัยด้านอาหาร การเพิ่มขีดความสามารถทางการค้าและการเป็นผู้ประกอบการ รวมทั้งการพัฒนาฐานเศรษฐกิจแห่งอนาคต ทั้งนี้ภายใต้กรอบการปฏิรูปและพัฒนาปัจจัยเชิงยุทธศาสตร์ทุกด้าน อันได้แก่ โครงสร้างพื้นฐานและระบบโลจิสติกส์ วิทยาศาสตร์ เทคโนโลยีและนวัตกรรม การพัฒนาทุนมนุษย์ และการบริหารจัดการทั้งในภาครัฐและภาคธุรกิจเอกชน </t>
  </si>
  <si>
    <t xml:space="preserve">ย4.1การสร้างความมั่นคงและการลดความเหลื่อมล้ำทางด้านเศรษฐกิจและสังคม
</t>
  </si>
  <si>
    <t>ย4.2การพัฒนาระบบบริการและระบบบริหารจัดการสุขภาพ</t>
  </si>
  <si>
    <t xml:space="preserve">ย4.3การสร้างสภาพแวดล้อมและนวัตกรรมที่เอื้อต่อการดำรงชีวิตในสังคมสูงวัย
</t>
  </si>
  <si>
    <t>ย4.4 การสร้างความเข้มแข็งของสถาบันทางสังคม ทุนทางวัฒนธรรมและความเข้มแข็งของชุมชน</t>
  </si>
  <si>
    <t>ย4.5 การพัฒนาการสื่อสารมวลชนให้เป็นกลไกในการสนับสนุนการพัฒนา</t>
  </si>
  <si>
    <t xml:space="preserve"> เพื่อเร่งอนุรักษ์ฟื้นฟูและสร้างความมั่นคงของฐานทรัพยากรธรรมชาติ และมีความมั่นคงด้านน้ำ รวมทั้งมีความสามารถในการป้องกันผลกระทบและปรับตัวต่อการเปลี่ยนแปลงสภาพภูมิอากาศและภัยพิบัติธรรมชาติ และพัฒนามุ่งสู่การเป็นสังคมสีเขียว 
</t>
  </si>
  <si>
    <t>ย5.1การจัดระบบอนุรักษ์ ฟื้นฟูและป้องกันการทำลายทรัพยากรธรรมชาติ</t>
  </si>
  <si>
    <t>ย5.2 การวางระบบบริหารจัดการน้ำให้มีประสิทธิภาพทั้ง ๒๕ ลุ่มน้ำ เน้นการปรับระบบการบริหารจัดการอุทกภัยอย่างบูรณาการ</t>
  </si>
  <si>
    <t>ย5.3 การพัฒนาและใช้พลังงานที่เป็นมิตรกับสิ่งแวดล้อม</t>
  </si>
  <si>
    <t>ย5.4 การพัฒนาเมืองอุตสาหกรรมเชิงนิเวศและเมืองที่เป็นมิตรกับสิ่งแวดล้อม</t>
  </si>
  <si>
    <t>ย5.5การร่วมลดปัญหาโลกร้อนและปรับตัวให้พร้อมกับการเปลี่ยนแปลงสภาพภูมิอากาศ</t>
  </si>
  <si>
    <t>ย5.6 การใช้เครื่องมือทางเศรษฐศาสตร์และนโยบายการคลังเพื่อสิ่งแวดล้อม</t>
  </si>
  <si>
    <t xml:space="preserve">เพื่อให้หน่วยงานภาครัฐมีขนาดที่เหมาะสมกับบทบาทภารกิจ มีสมรรถนะสูง มีประสิทธิภาพและประสิทธิผล กระจายบทบาทภารกิจไปสู่ท้องถิ่นอย่างเหมาะสม มีธรรมาภิบาล </t>
  </si>
  <si>
    <t>ย6.1 การปรับปรุงโครงสร้าง บทบาท ภารกิจของหน่วยงานภาครัฐ ให้มีขนาดที่เหมาะสม</t>
  </si>
  <si>
    <t>ย6.3 การพัฒนาระบบบริหารจัดการกำลังคนและพัฒนาบุคลากรภาครัฐ</t>
  </si>
  <si>
    <t>ย6.4 การต่อต้านการทุจริตและประพฤติมิชอบ</t>
  </si>
  <si>
    <t>ย6.2 การวางระบบบริหารราชการแบบบูรณาการ</t>
  </si>
  <si>
    <t xml:space="preserve">ย6.5 การปรับปรุงกฎหมายและระเบียบต่าง ๆ ให้ทันสมัย เป็นธรรมและเป็นสากล
</t>
  </si>
  <si>
    <t>ย6.6 การพัฒนาระบบการให้บริการประชาชนของหน่วยงานภาครัฐ</t>
  </si>
  <si>
    <t>ย6.7 การปรับปรุงการบริหารจัดการรายได้และรายจ่ายของภาครัฐ</t>
  </si>
  <si>
    <t>ย2.3 การพัฒนาผู้ประกอบการและเศรษฐกิจชุมชน พัฒนาทักษะผู้ประกอบการ ยกระดับผลิตภาพแรงงานและพัฒนาวิสาหกิจขนาดกลางและขนาดย่อม (SMEs) สู่สากล</t>
  </si>
  <si>
    <t>เรียนรู้ตลอดชีวิตอย่างมีคุณภาพ ดำรงชีวิตอย่างเป็นสุข  สอดคล้อง</t>
  </si>
  <si>
    <t>กับหลักปรัชญาของเศรษฐกิจพอเพียง และการเปลี่ยนแปลง</t>
  </si>
  <si>
    <t xml:space="preserve">ตามหลักปรัชญาของเศรษฐกิจพอเพียง"หรือเป็นคติพจน์ประจำชาติว่า  </t>
  </si>
  <si>
    <t xml:space="preserve">-การยกระดับคุณภาพ มาตรฐานวิชาชีพครู อาจารย์ และบุคลากร 
  ทางการศึกษา ย3.2
</t>
  </si>
  <si>
    <r>
      <rPr>
        <u val="single"/>
        <sz val="11"/>
        <color indexed="8"/>
        <rFont val="Calibri"/>
        <family val="2"/>
      </rPr>
      <t>คุณภาพการศึกษา</t>
    </r>
    <r>
      <rPr>
        <sz val="11"/>
        <color theme="1"/>
        <rFont val="Calibri"/>
        <family val="2"/>
      </rPr>
      <t xml:space="preserve">
-การพัฒนาคุณภาพและมาตรฐานหลักสูตร การเรียน การสอน 
 กระบวนการเรียนรู้ การวัดและประเมินผล ย 3.3</t>
    </r>
  </si>
  <si>
    <r>
      <rPr>
        <u val="single"/>
        <sz val="11"/>
        <color indexed="8"/>
        <rFont val="Calibri"/>
        <family val="2"/>
      </rPr>
      <t>การตอบโจทย์บริบทที่เปลี่ยนแปลง</t>
    </r>
    <r>
      <rPr>
        <sz val="11"/>
        <color theme="1"/>
        <rFont val="Calibri"/>
        <family val="2"/>
      </rPr>
      <t xml:space="preserve">
-การผลิตและพัฒนากำลังคน การวิจัย และนวัตกรรมรองรับความต้องการของตลาดงาน และเพิ่มขีดความสามารถใน การแข่งขันของประเทศ ย.3.1
</t>
    </r>
  </si>
  <si>
    <r>
      <rPr>
        <u val="single"/>
        <sz val="11"/>
        <color indexed="8"/>
        <rFont val="Calibri"/>
        <family val="2"/>
      </rPr>
      <t>ความมีประสิทธิภาพ</t>
    </r>
    <r>
      <rPr>
        <sz val="11"/>
        <color theme="1"/>
        <rFont val="Calibri"/>
        <family val="2"/>
      </rPr>
      <t xml:space="preserve">
-การพัฒนาระบบข้อมูล สารสนเทศและเทคโนโลยีดิจิทัล ย3.2</t>
    </r>
  </si>
  <si>
    <r>
      <rPr>
        <u val="single"/>
        <sz val="11"/>
        <color indexed="8"/>
        <rFont val="Calibri"/>
        <family val="2"/>
      </rPr>
      <t>ความเท่าเทียมทางการศึกษา</t>
    </r>
    <r>
      <rPr>
        <sz val="11"/>
        <color theme="1"/>
        <rFont val="Calibri"/>
        <family val="2"/>
      </rPr>
      <t xml:space="preserve">
-การพัฒนาคุณภาพของคนทุกช่วงวัย และการสร้างสังคมแห่งการเรียนรู้ ย.3.1
</t>
    </r>
  </si>
  <si>
    <r>
      <rPr>
        <u val="single"/>
        <sz val="11"/>
        <color indexed="8"/>
        <rFont val="Calibri"/>
        <family val="2"/>
      </rPr>
      <t>การเข้าถึงโอกาสทางการศึกษา</t>
    </r>
    <r>
      <rPr>
        <sz val="11"/>
        <color theme="1"/>
        <rFont val="Calibri"/>
        <family val="2"/>
      </rPr>
      <t xml:space="preserve">
-การพัฒนาระบบบริหารจัดการและการมีส่วนร่วม ในการจัดการศึกษาของทุกภาคส่วน ย3.2
</t>
    </r>
  </si>
  <si>
    <t xml:space="preserve">
-การพัฒนาระบบการเงินเพื่อการศึกษา ย3.2</t>
  </si>
  <si>
    <t xml:space="preserve">โครงการพัฒนาระบบจัดสรรงบประมาณเพื่อการศึกษา
โครงการทดลองนำร่องระบบการจัดสรรเงินผ่านด้านอุปสงค์และอุปทาน
โครงการพัฒนาระบบการติดตามประเมินประสิทธิภาพการจัดสรรและใช้งบประมาณเพื่อการศึกษา
โครงการพัฒนาระบบบัญชีสถานศึกษาและระบบการเงินผ่านเทคโนโลยีดิจิทัล
โครงการพัฒนาระบบการเงินเพื่อการศึกษาสำหรับการศึกษาเอกชน
โครงการพัฒนาและปรับปรุงแก้ไขกฎ ระเบียบการเงินการคลังด้านการศึกษา
</t>
  </si>
  <si>
    <t xml:space="preserve">แผนงานเพิ่มประสิทธิภาพการบริหารจัดการสถานศึกษาขั้นพื้นฐาน 
แผนงานเพิ่มประสิทธิภาพการบริหารจัดการระดับอาชีวศึกษา และอุดมศึกษา
โครงการจัดทำและพัฒนามาตรฐานสถานศึกษาและสถานประกอบการ
โครงการพัฒนารูปแบบ/แนวทางการส่งเสริมการสร้างการมีส่วนร่วมในการจัดและสนับสนุน การจัดการศึกษา จากทุกภาคส่วนของสังคม
</t>
  </si>
  <si>
    <t xml:space="preserve">แผนงาน/โครงการส่งเสริมสนับสนุนการจัดการศึกษาและการให้ความรู้สำหรับคนทุกช่วงวัย
โครงการสนับสนุนให้องค์กรปกครองส่วนท้องถิ่นและภาคเอกชนเข้ามามีส่วนร่วมในการดูแลและพัฒนาเด็กเล็ก
โครงการส่งเสริมสนับสนุนการผลิตสื่อ ตำรา สิ่งพิมพ์ สื่อวีดิทัศน์ และสื่ออิเล็กทรอนิกส์ ที่มีคุณภาพมาตรฐาน ผ่านการรับรองมาตรฐาน
โครงการส่งเสริมและสนับสนุนการพัฒนาแหล่งการเรียนรู้ตามมาตรฐานแหล่งการเรียนรู้แต่ละประเภท
</t>
  </si>
  <si>
    <t xml:space="preserve">โครงการจัดทำมาตรฐานข้อมูลกลางระดับสถานศึกษา หน่วยงานส่วนกลางและส่วนภูมิภาค เพื่อ การวางแผน การบริหารจัดการศึกษา การติดตาม ประเมิน และรายงานผล
โครงการจัดทำฐานข้อมูลครู อาจารย์ และบุคลากรทางการศึกษาทุกสังกัด ทุกระดับและประเภทการศึกษา
โครงการพัฒนาระบบสารสนเทศทางการศึกษาที่ครอบคลุม ถูกต้อง เป็นปัจจุบัน เพื่อการบริหารและจัดการข้อมูลสารสนเทศทางการศึกษาให้มีประสิทธิภาพ ประสิทธิผล 
โครงการจัดทำคู่มือการบันทึกและใช้ข้อมูลสารสนเทศผ่านระบบเทคโนโลยีดิจิทัล เพื่อเตรียมความพร้อมของบุคลากรรองรับระบบข้อมูลสารสนเทศ ระดับสถานศึกษา หน่วยงานส่วนกลางและ ส่วนภูมิภาค และหน่วยงานอื่นที่เกี่ยวข้อง
</t>
  </si>
  <si>
    <t xml:space="preserve">แผนงานพัฒนากำลังคนให้มีทักษะพื้นฐานที่จำเป็นต่อการก้าวเข้าสู่สังคมโลกศตวรรษที่ 21
โครงการพัฒนาระบบความร่วมมือระหว่างสถาบันการศึกษา สถานประกอบการ สมาคมวิชาชีพ  เพื่อการกำหนดและจัดทำมาตรฐานหลักสูตร มาตรฐานสถานศึกษา มาตรฐานสถานประกอบการ มาตรฐานครูฝึก 
โครงการพัฒนาสถาบันอุดมศึกษาให้เป็นสถาบันวิจัยที่ตอบสนองการพัฒนาเศรษฐกิจ การพัฒนา องค์ความรู้ การสร้างนวัตกรรมที่ก่อให้เกิดมูลค่าทางเศรษฐกิจ เพื่อสร้างความเป็นเสิศในศาสตร์/สาขาวิชาที่แต่ละสถาบันมีความเชี่ยวชาญ รวมทั้งการพัฒนาสถาบันอาชีวศึกษาให้มีคุณภาพมาตรฐานเทียบเท่าระดับสากล 
โครงการวิจัยและพัฒนารูปแบบความร่วมมือระหว่างภาครัฐและภาคเอกชนในการผลิตและพัฒนากำลังคนอย่างยั่งยืน 
</t>
  </si>
  <si>
    <t xml:space="preserve">แผนงานยกระดับคุณภาพมาตรฐานวิชาชีพครู อาจารย์ และบุคลากรทางการศึกษาตามมาตรฐานวิชาชีพ
โครงการยกระดับคุณภาพระบบและรูปแบบการผลิตครู อาจารย์ และบุคลากรทางการศึกษาตามมาตรฐานวิชาชีพ
โครงการยกระดับคุณภาพระบบและรูปแบบการพัฒนาครู อาจารย์ และบุคลากรทางการศึกษา
โครงการยกระดับคุณภาพระบบการบริหารงานบุคคลของครูและบุคลากรทางการศึกษา
โครงการจัดทำและพัฒนามาตรฐานครูฝึกในสถานประกอบการ
</t>
  </si>
  <si>
    <t xml:space="preserve">โครงการจัดทำและพัฒนามาตรฐานหลักสูตร การเรียนรู้ สื่อ มาตรฐานวิชาชีพ การวัดและประเมินผล 
โครงการศึกษารูปแบบ/แนวทางการบริหารจัดการของหน่วยงานที่รับผิดชอบเกี่ยวกับมาตรฐานหลักสูตร การจัดการเรียนการสอน การวัดและประเมินผล รวมทั้งระบบการสะสมหน่วยการเรียนรู้และการเทียบโอน 
โครงการจัดทำคลังข้อสอบเพื่อการวัดและประเมินผลการเรียนรู้ด้านทักษะ ความรู้ ความสามารถ และสมรรถนะ ตามมาตรฐานหลักสูตร มาตรฐานวิชาชีพ
</t>
  </si>
  <si>
    <t>วิสัยทัศน์ กระทรวงฯ "คนไทยทุกคนได้รับการศึกษาและ</t>
  </si>
  <si>
    <t>ของโลกศตวรรษที่ 21"</t>
  </si>
  <si>
    <r>
      <t>3.</t>
    </r>
    <r>
      <rPr>
        <u val="single"/>
        <sz val="11"/>
        <color indexed="8"/>
        <rFont val="Calibri"/>
        <family val="2"/>
      </rPr>
      <t xml:space="preserve">แผนแม่บท (20 ปี กระทรวงศึกษาธิการ) </t>
    </r>
  </si>
  <si>
    <t>การเข้าถึงระบบขนส่งอย่างเสมอภาคและเท่าเทียม</t>
  </si>
  <si>
    <r>
      <t>3.</t>
    </r>
    <r>
      <rPr>
        <u val="single"/>
        <sz val="11"/>
        <color indexed="8"/>
        <rFont val="Calibri"/>
        <family val="2"/>
      </rPr>
      <t xml:space="preserve">แผนแม่บท (20 ปี กระทรวงคมนาคม) </t>
    </r>
  </si>
  <si>
    <t>-การบริการของภาคคมนาคมขนส่ง เพิ่มประสิทธิภาพของระบบบริหารจัดการขนส่งสินค้า (Logistics) ซึ่งเป็นปัจจัยสำคัญที่ส่งผลต่อขีดความสามารถในการแข่งขันของประเทศ เพื่อให้เกิดการเคลื่อนย้ายสินค้าได้อย่างมีประสิทธิภาพ ตรงเวลา และประหยัดต้นทุน ตอบสนองต่อผู้ประกอบการและผู้ใช้บริการ ประกอบกับการจัดให้มีบริการภาคขนส่ง การเดินทางของประชาชนที่มีคุณภาพ ได้มาตรฐานสามารถให้บริการแก่ประชาชนทุกกลุ่มได้อย่างเพียงพอครอบคลุม ทั่วถึง ประหยัด รวมทั้งมีค่าโดยสารที่เหมาะสมผู้ใช้บริการสามารถจ่ายได้ ย2.5</t>
  </si>
  <si>
    <r>
      <rPr>
        <u val="single"/>
        <sz val="11"/>
        <color indexed="8"/>
        <rFont val="Calibri"/>
        <family val="2"/>
      </rPr>
      <t>การขนส่งที่มีประสิทธิภาพ</t>
    </r>
    <r>
      <rPr>
        <sz val="11"/>
        <color theme="1"/>
        <rFont val="Calibri"/>
        <family val="2"/>
      </rPr>
      <t xml:space="preserve">
- การบูรณาการระบบคมนาคมขนส่ง บูรณาการกับทุกหน่วยงาน
ที่เกี่ยวข้องทั้งในด้านการวางแผนและพัฒนาโครงสร้างพื้นฐาน เพื่อให้เกิดโครงข่ายคมนาคมขนส่งที่ครอบคลุมการขนส่งในเมือง และระหว่างเมืองที่มีการเชื่อมโยงระหว่างรูปแบบการขนส่งต่างๆ
ในกรุงเทพมหานคร ปริมณฑล และเมืองหลักภูมิภาค ย2.4</t>
    </r>
  </si>
  <si>
    <t xml:space="preserve">-การนำเทคโนโลยีและนวัตกรรมมาใช้ในการพัฒนาระบบคมนาคมขนส่ง เทคโนโลยีและระบบอัจฉริยะต่างๆ ที่ก้าวหน้าอย่างรวดเร็วมาปรับใช้ในการพัฒนาโครงสร้างพื้นฐานและบริการด้านการขนส่งให้มีประสิทธิภาพสูงขึ้น ย2.2
</t>
  </si>
  <si>
    <r>
      <t xml:space="preserve">การขนส่งที่ปลอดภัยและเป็นมิตรต่อสิ่งแวดล้อม 
</t>
    </r>
    <r>
      <rPr>
        <sz val="11"/>
        <color theme="1"/>
        <rFont val="Calibri"/>
        <family val="2"/>
      </rPr>
      <t>'-การพัฒนา ปรับปรุงกฎหมาย และปฏิรูปองค์กรณ์ พัฒนา ปรับปรุงกฎหมายและการบังคับใช้ เป็นเครื่องมือสำคัญในการควบคุมและกำกับและพัฒนาการดำเนินงานด้านคมนาคม ดังนั้น ควรปรับปรุงกฎหมาย ระเบียบที่เกี่ยวข้องให้ทันสมัย นอกจากนี้ การเปิดโอกาสให้เอกชนมีส่วนร่วมในการพัฒนาโครงสร้างพื้นฐาน และบริหารจัดการด้านคมนาคมขนส่ง (Public Private Partnership: PPP) การมีธรรมาภิบาล (Good Governance) ความโปร่งใส(Transparency) และความเท่าเทียม (Equity) ในการบริหารงานและการให้บริการคมนาคมขนส่ง ย2.4</t>
    </r>
  </si>
  <si>
    <t xml:space="preserve">แผนงานพัฒนาระบบราง
1. ช่วงชุมทางถนนจิระ-ขอนแก่น (58-62)
2. ช่วงประจวบคีรีขันธ์-ชุมพร (58-63)
3. ช่วงนครปฐม-หัวหิน (58-63) 
4. ช่วงหัวหิน-ประจวบคีรีขันธ์ (58-63) 
5. ช่วงลพบุรี-ปากน้ำโพ (58-63) 
6. ช่วงมาบกะเบา-ชุมทางถนนจิระ (58-63) 
7. ช่วงปากน้ำโพ-เด่นชัย (58-63) 
8. ช่วงชุมทางถนนจิระ-อุบลราชธานี (58-63) 
9. ช่วงขอนแก่น-หนองคาย (58-63) 
10. ช่วงชุมพร-สุราษฎร์ธานี (58-63) 
</t>
  </si>
  <si>
    <t>แผนงานพัฒนาระบบขนส่งสาธารณะใน กทม. ปริมณฑล และเมืองภูมิภาค (โครงการรถไฟฟ้า (11 โครงการ))</t>
  </si>
  <si>
    <t xml:space="preserve">แผนงานพัฒนาทางและสิ่งอำนวยความสะดวกทางถนน 
โครงการก่อสร้างทางหลวงพิเศษระหว่างเมือง
โครงการเร่งรัดก่อสร้างขยาย 4 ช่องจราจรและเพิ่มประสิทธิภาพทางหลวง
</t>
  </si>
  <si>
    <t>กิจกรรมบำรุงรักษาทางหลวง/ทางหลวงชนบท
โครงการก่อสร้างระบบป้องกันตลิ่งเพื่อพัฒนาร่องน้ำทางเรือเดิน</t>
  </si>
  <si>
    <t xml:space="preserve"> การจัดตั้งสถาบันการพัฒนาและฝึกอบรมบุคลากรด้านการขนส่ง </t>
  </si>
  <si>
    <t>-การพัฒนาบุคลากร (Human Resource Development) เพื่อให้การจัดให้ มีโครงสร้างพื้นฐานด้านคมนาคมขนส่งและบริการมีคุณภาพและเป็นมาตรฐานสากล เป็นที่ยอมรับในระดับ สากล บุคลากรด้านคมนาคมขนส่งเป็นพื้นฐานที่ส าคัญในการจัดทำแผนงาน โครงการ และขับเคลื่อนนโยบาย ให้บรรลุเป้าหมายที่ก าหนดไว้ ย2.5</t>
  </si>
  <si>
    <t xml:space="preserve">
แผนงานพัฒนาระบบการขนส่งทางน้ำ
แผนงานพัฒนาระบบขนส่งทางอากาศ
</t>
  </si>
  <si>
    <t xml:space="preserve">เพื่อเร่งกระจายโอกาสการพัฒนาและสร้างความมั่นคงให้ทั่วถึง ลดความเหลื่อมล้ำไปสู่สังคมที่เสมอภาคและเป็นธรรม 
</t>
  </si>
  <si>
    <t xml:space="preserve">เพื่อให้หน่วยงานภาครัฐมีขนาดที่เหมาะสมกับบทบาทภารกิจ มีสมรรถนะสูง มีประสิทธิภาพและประสิทธิผล กระจายบทบาทภารกิจไปสู่ท้องถิ่นอย่างเหมาะสม 
มีธรรมาภิบาล </t>
  </si>
  <si>
    <t>5.แผนยุทธศาสตร์กระทรวง
 ต้องสอดรับกัน ไม่จำเป็นต้องมีครบ</t>
  </si>
  <si>
    <t>(ย.2)ยุทธศาสตร์ด้านการสร้าง</t>
  </si>
  <si>
    <t xml:space="preserve">        ความสามารถในการแข่งขัน</t>
  </si>
  <si>
    <t>(ย.3)ยุทธศาสตร์การพัฒนา
       และเสริมสร้างศักยภาพคน</t>
  </si>
  <si>
    <t>(ย.4)ยุทธศาสตร์ด้านการสร้างโอกาส
        ความเสมอภาคและเท่าเทียมกัน</t>
  </si>
  <si>
    <t xml:space="preserve">        ทางสังคม</t>
  </si>
  <si>
    <t xml:space="preserve">(ย.6)ยุทธศาสตร์ด้านการปรับสมดุล  
        และพัฒนาระบบการบริหาร
        จัดการภาครัฐ </t>
  </si>
  <si>
    <t xml:space="preserve"> (ย.5) ยุทธศาสตร์ด้านการสร้างการ
          เติบโตบนคุณภาพชีวิตที่เป็น
          มิตรต่อสิ่งแวดล้อม</t>
  </si>
  <si>
    <t>ย2.2 การพัฒนาภาคการผลิตและบริการ บนฐานของการพัฒนานวัตกรรมและมีความเป็นมิตรต่อสิ่งแวดล้อม โดยมีการใช้ดิจิทัลและการค้าที่เข้มข้น (เกษตร อุตสาหกรรม บริการ)'</t>
  </si>
  <si>
    <t xml:space="preserve">ย2.3 การพัฒนาผู้ประกอบการและเศรษฐกิจชุมชน พัฒนาทักษะผู้ประกอบการ ยกระดับผลิตภาพแรงงานและพัฒนาวิสาหกิจขนาดกลางและขนาดย่อม (SMEs) สู่สากล </t>
  </si>
  <si>
    <t xml:space="preserve">ย2.5 การลงทุนพัฒนาโครงสร้างพื้นฐาน ในด้านการขนส่ง ด้านพลังงาน ระบบเทคโนโลยีสารสนเทศและการสื่อสาร และการวิจัยและพัฒนา </t>
  </si>
  <si>
    <t xml:space="preserve">ย2.6 การเชื่อมโยงกับภูมิภาคและเศรษฐกิจโลก สร้างความเป็นหุ้นส่วนการพัฒนากับนานาประเทศ ส่งเสริมความร่วมมือกับนานาชาติในการสร้างความมั่นคงด้านต่างๆ เพิ่มบทบาทของไทยในองค์กรระหว่างประเทศ รวมถึงสร้างองค์ความรู้ด้านการต่างประเทศ </t>
  </si>
  <si>
    <t xml:space="preserve">ย3.2การยกระดับคุณภาพการศึกษาและการเรียนรู้ให้มีคุณภาพ เท่าเทียม และทั่วถึง </t>
  </si>
  <si>
    <t xml:space="preserve">ย4.1การสร้างความมั่นคงและการลดความเหลื่อมล้ำทางด้านเศรษฐกิจและสังคม 
</t>
  </si>
  <si>
    <t xml:space="preserve">ย4.2การพัฒนาระบบบริการและระบบบริหารจัดการสุขภาพ </t>
  </si>
  <si>
    <t xml:space="preserve">ย4.4 การสร้างความเข้มแข็งของสถาบันทางสังคม ทุนทางวัฒนธรรมและความเข้มแข็งของชุมชน </t>
  </si>
  <si>
    <t xml:space="preserve">ย5.1การจัดระบบอนุรักษ์ ฟื้นฟูและป้องกันการทำลายทรัพยากรธรรมชาติ 
</t>
  </si>
  <si>
    <t xml:space="preserve">ย5.3 การพัฒนาและใช้พลังงานที่เป็นมิตรกับสิ่งแวดล้อม
</t>
  </si>
  <si>
    <t xml:space="preserve">ย5.4 การพัฒนาเมืองอุตสาหกรรมเชิงนิเวศและเมืองที่เป็นมิตรกับสิ่งแวดล้อม
</t>
  </si>
  <si>
    <t xml:space="preserve">ย5.5การร่วมลดปัญหาโลกร้อนและปรับตัวให้พร้อมกับการเปลี่ยนแปลงสภาพภูมิอากาศ
</t>
  </si>
  <si>
    <t xml:space="preserve">ย5.6 การใช้เครื่องมือทางเศรษฐศาสตร์และนโยบายการคลังเพื่อสิ่งแวดล้อม 
</t>
  </si>
  <si>
    <t xml:space="preserve">ย6.1 การปรับปรุงโครงสร้าง บทบาท ภารกิจของหน่วยงานภาครัฐ ให้มีขนาดที่เหมาะสม 
</t>
  </si>
  <si>
    <t xml:space="preserve">ย6.2 การวางระบบบริหารราชการแบบบูรณาการ </t>
  </si>
  <si>
    <t xml:space="preserve">ย6.3 การพัฒนาระบบบริหารจัดการกำลังคนและพัฒนาบุคลากรภาครัฐ
</t>
  </si>
  <si>
    <t xml:space="preserve">ย6.5 การปรับปรุงกฎหมายและระเบียบต่าง ๆ ให้ทันสมัย เป็นธรรมและเป็นสากล
</t>
  </si>
  <si>
    <t xml:space="preserve">ย6.6 การพัฒนาระบบการให้บริการประชาชนของหน่วยงานภาครัฐ </t>
  </si>
  <si>
    <t xml:space="preserve">ย6.7 การปรับปรุงการบริหารจัดการรายได้และรายจ่ายของภาครัฐ 
</t>
  </si>
  <si>
    <t>การขนส่งที่มีประสิทธิภาพ</t>
  </si>
  <si>
    <t xml:space="preserve"> - สุราษ - หาดใหญ่ - สงขลา (ปี 60-63)</t>
  </si>
  <si>
    <t xml:space="preserve"> - หาดใหญ่ - ประดังเบซาร์ (ปี 61-63)</t>
  </si>
  <si>
    <t xml:space="preserve">โครงการก่อสร้างรถไฟทางคู่ 
สายกรุงเทพ - ประดังเบซาร์ ระยะทาง 973 กม.
  - ประจวบคีรีขันธ์  - ชุมพร (ปี60-62)
  - นครปฐม - หัวหิน (ปี 60-62)
  - ชุมพร - สุราษฯ -  (ปี 60-63)
</t>
  </si>
  <si>
    <t>ยุทธศาสตร์ชาติ 20 ปี</t>
  </si>
  <si>
    <t xml:space="preserve">3.แผนแม่บทที่ตอบสนอง  </t>
  </si>
  <si>
    <t xml:space="preserve">(ของแต่ละกระทรวงกระทรวง) </t>
  </si>
  <si>
    <t>ปี 65-69</t>
  </si>
  <si>
    <t>ปี 70-74</t>
  </si>
  <si>
    <t>ปี 75-79</t>
  </si>
  <si>
    <t xml:space="preserve">ปี 2560 (ตค59-กย.60) </t>
  </si>
  <si>
    <t>การบริการของภาคคมนาคมขนส่ง เพิ่มประสิทธิภาพของระบบบริหารจัดการขนส่งสินค้า (Logistics) เพื่อให้เกิดการเคลื่อนย้ายสินค้าได้อย่างมีประสิทธิภาพ ตรงเวลา และประหยัดต้นทุน ตอบสนองต่อผู้ประกอบการและผู้ใช้บริการ ประกอบกับการจัดให้มีบริการภาคขนส่ง การเดินทางของประชาชนที่มีคุณภาพ ได้มาตรฐานสามารถให้บริการแก่ประชาชนทุกกลุ่มได้อย่างเพียงพอครอบคลุม ทั่วถึง ประหยัด รวมทั้งมีค่าโดยสารที่เหมาะสมผู้ใช้บริการสามารถจ่ายได้
 ย2.5(รถไฟทางคู่ ทั่วประเทศ 2,500 กิโลเมตร)</t>
  </si>
  <si>
    <t xml:space="preserve">ย2.4 การพัฒนาพื้นที่เศรษฐกิจพิเศษและเมือง  พัฒนาเขตเศรษฐกิจพิเศษชายแดน และพัฒนาระบบเมืองศูนย์กลางความเจริญ จัดระบบผังเมืองที่มีประสิทธิภาพและมีส่วนร่วม มีการจัดการสิ่งแวดล้อมเมือง และโครงสร้างพื้นฐานทางสังคมและเศรษฐกิจที่สอดคล้องกับศักยภาพ </t>
  </si>
  <si>
    <t>4. แผนพัฒนาเศรษฐกิจและสังคมแห่งชาติ</t>
  </si>
  <si>
    <t>(ปีที่กำหนด ใช้ตามปีงบประมาณ เริ่ม 1 ตค. ถึง 30 กย. ของแต่ละปี)</t>
  </si>
  <si>
    <t>(เป้างาน/โครงการที่กระทรวง</t>
  </si>
  <si>
    <t>1. วิสัยทัศน์ รัฐบาล</t>
  </si>
  <si>
    <t xml:space="preserve">“ประเทศไทยมีความมั่นคง มั่งคั่ง ยั่งยืน  </t>
  </si>
  <si>
    <t xml:space="preserve"> ตามหลักปรัชญาของเศรษฐกิจพอเพียง"</t>
  </si>
  <si>
    <t xml:space="preserve"> (2560 - 2579)</t>
  </si>
  <si>
    <t>หลักการและเหตุผล ของแต่ละยุทธศาสตร์ชาติ  (operation plan)</t>
  </si>
  <si>
    <t>ฉบับที่ 12 (2560 - 2564)</t>
  </si>
  <si>
    <t xml:space="preserve">แผนฯ12 ยศ. 5 การเสริมสร้างความมั่นคงแห่งชาติเพื่อการพัฒนาประเทศสู่ความมั่งคั่งและยั่งยืน </t>
  </si>
  <si>
    <t xml:space="preserve">แผนฯ12 ยศ. 3 การสร้างความเข้มแข็งทางเศรษฐกิจและแข่งขันได้อย่างยั่งยืน </t>
  </si>
  <si>
    <t>แผนฯ12 ยศ. 7 การพัฒนาโครงสร้างพื้นฐานและระบบโลจิสติกส์</t>
  </si>
  <si>
    <t xml:space="preserve">แผนฯ12 ยศ. 9 การพัฒนาภาค เมือง และพื้นที่เศรษฐกิจ  </t>
  </si>
  <si>
    <t xml:space="preserve">แผนฯ12 ยศ. 8 การพัฒนาวิทยาศาสตร์เทคโนโลยีวิจัยและนวัตกรรม </t>
  </si>
  <si>
    <t>แผนฯ12 ยศ. 10 ความร่วมมือระหว่างประเทศเพื่อการพัฒนา</t>
  </si>
  <si>
    <t>แผนฯ12 ยศ. 1 การเสริมสร้างและพัฒนาศักยภาพทุนมนุษย์</t>
  </si>
  <si>
    <t>แผนฯ12 ยศ. 2 การสร้างความเป็นธรรมและลดความเหลื่อมล้ำในสังคม</t>
  </si>
  <si>
    <t>แผนฯ12 ยศ. 4 การเติบโตที่เป็นมิตรกับสิ่งแวดล้อมเพื่อการพัฒนาอย่างยั่งยืน</t>
  </si>
  <si>
    <t>แผนฯ12 ยศ. 6 การบริหารจัดการในภาครัฐ การป้องกันการทุจริตประพฤมิชอบ และธรรมาภิบาลในสังคมไทย</t>
  </si>
  <si>
    <t>การใช้จ่ายงบประมาณ</t>
  </si>
  <si>
    <t xml:space="preserve"> พค. 57 ถึง กย. 59</t>
  </si>
  <si>
    <t>function</t>
  </si>
  <si>
    <t>ต้องการดำเนินการ) แบ่ง function Area Agenda</t>
  </si>
  <si>
    <t xml:space="preserve">โครงการก่อสร้างรถไฟทางคู่ (Agenda)
สายกรุงเทพ หนองคาย ระยะทาง 491 กม.
  - ชุมทางจิระ (โคราช) - ขอนแก่น (ปี60-62)
  - มาบกระเบา(สระบุรี) - ชุมทางจิระ (ปี 60-63)
  - ขอนแก่น - หนองคาย (ปี 60-64)
 </t>
  </si>
  <si>
    <t>Area</t>
  </si>
  <si>
    <t>ผลการปฎิบัติงานและ</t>
  </si>
  <si>
    <t>ประมาณการผล</t>
  </si>
  <si>
    <t xml:space="preserve"> 7.แผนการใช้จ่ายงบประมาณ (ล้านบาท)และประมาณการผลการดำเนินการ (โครงการ)</t>
  </si>
  <si>
    <t>ประเด็นยุทธศาสตร์</t>
  </si>
  <si>
    <t>3.แผนแม่บทที่ตอบสนองยุทธศาสตร์ 20 ปี</t>
  </si>
  <si>
    <t xml:space="preserve">ปี 2560 
(ต.ค. 59 - ก.ย. 60) </t>
  </si>
  <si>
    <t>ปี 2565-2569</t>
  </si>
  <si>
    <t>ปี 2570-2574</t>
  </si>
  <si>
    <t>ปี 2575-2579</t>
  </si>
  <si>
    <t>ยุทธศาสตร์ด้านการสร้างความสามารถในการแข่งขัน</t>
  </si>
  <si>
    <t>“ประเทศไทยมีความมั่นคง มั่งคั่ง ยั่งยืน เป็นประเทศพัฒนาแล้วด้วยการพัฒนา  ตามหลักปรัชญาของเศรษฐกิจพอเพียง"</t>
  </si>
  <si>
    <t>วิสัยทัศน์รัฐบาล :</t>
  </si>
  <si>
    <t>…………………………………………………………………..</t>
  </si>
  <si>
    <t>(ให้กรอกประเด็นยุทธศาสตร์ หรือ แผนงาน Function Agenda Area)</t>
  </si>
  <si>
    <t>แผนยุทธศาสตร์การพัฒนาโครงสร้างพื้นฐานด้านคมนาคม พ.ศ. 2560 - 2579</t>
  </si>
  <si>
    <t>ยุทธศาสตร์ที่ 7 การพัฒนาโครงสร้างพื้นฐานและโลจิสติกส์</t>
  </si>
  <si>
    <t>เป้าหมาย</t>
  </si>
  <si>
    <t>ผลงาน</t>
  </si>
  <si>
    <t>งบประมาณ</t>
  </si>
  <si>
    <t>คงเหลือตามแผน</t>
  </si>
  <si>
    <t>แผนงานเริ่มใหม่</t>
  </si>
  <si>
    <t>5. ยุทธศาสตร์การจัดสรรงบประมาณรายจ่ายประจำปี
(ระบุ แผนงาน / ผลผลิต / โครงการ)</t>
  </si>
  <si>
    <t>ดำเนินการแล้วเสร็จ
(จำนวน คน/ราย/ระยะทาง ฯลฯ)</t>
  </si>
  <si>
    <t>แหล่งเงินอื่น</t>
  </si>
  <si>
    <t>ประโยชน์ที่ประชาชนได้รับ</t>
  </si>
  <si>
    <t>1. วิสัยทัศน์กระทรวง :</t>
  </si>
  <si>
    <t>หลักการและเหตุผล ของแต่ละยุทธศาสตร์ชาติ  (Operation Plan)</t>
  </si>
  <si>
    <t>4. แผนพัฒนาเศรษฐกิจและสังคมแห่งชาติ ฉบับที่ 12 
เป็นต้นไป</t>
  </si>
  <si>
    <t>แบบฟอร์มแผนแม่บทระยะ 20 ปี</t>
  </si>
  <si>
    <r>
      <t xml:space="preserve">7. </t>
    </r>
    <r>
      <rPr>
        <b/>
        <sz val="14"/>
        <color indexed="10"/>
        <rFont val="TH SarabunPSK"/>
        <family val="2"/>
      </rPr>
      <t>แผนการปฏิบัติงานและ</t>
    </r>
    <r>
      <rPr>
        <b/>
        <sz val="14"/>
        <color indexed="8"/>
        <rFont val="TH SarabunPSK"/>
        <family val="2"/>
      </rPr>
      <t>แผนการใช้จ่ายงบประมาณ (ล้านบาท) และประมาณการผลการดำเนินการ (โครงการ)</t>
    </r>
  </si>
  <si>
    <t>6. ผลการปฎิบัติงานและการใช้จ่ายงบประมาณ 
ปีงบประมาณ พ.ศ. 2557 - 2559</t>
  </si>
  <si>
    <t>แผนงานบูรณาการพัฒนาโครงสร้างพื้นฐาน
และระบบโลจิสติกส์</t>
  </si>
  <si>
    <t>(ระบุชื่อแผนงานบูรณาการเชิงยุทธศาสตร์ศาสตร์ปีงบประมาณ 61)
แผนงานบูรณาการการพัฒนาอุตสาหกรรมศักยภาพ</t>
  </si>
  <si>
    <t>2. ค่าใช้จ่ายในการพัฒนาบุคลากรเพื่อยกระดับผลิตภาพของ SME สู่อุตสาหกรรม 4.0</t>
  </si>
  <si>
    <t>หน่วยงาน</t>
  </si>
  <si>
    <t>สปอ.(สตป.)</t>
  </si>
  <si>
    <t>สปอ.(สทย.)</t>
  </si>
  <si>
    <t>สปอ.(สอห.)</t>
  </si>
  <si>
    <t>สปอ.(สพว.)</t>
  </si>
  <si>
    <t>สปอ.(สฟอ.)</t>
  </si>
  <si>
    <t>สปอ.(สพต.)</t>
  </si>
  <si>
    <t>สศอ</t>
  </si>
  <si>
    <t>สศอ.(สพช.)</t>
  </si>
  <si>
    <t>สศอ.(สทย.)</t>
  </si>
  <si>
    <t>สศอ(สทย.)</t>
  </si>
  <si>
    <t>สศอ.(สรอ.)</t>
  </si>
  <si>
    <t>สศอ.(สฟอ.)</t>
  </si>
  <si>
    <t>สศอ.(สพว.)</t>
  </si>
  <si>
    <t>สศอ.(สสท.)</t>
  </si>
  <si>
    <t>สศอ.(สอห.)</t>
  </si>
  <si>
    <t>สศอ.(สพต.)</t>
  </si>
  <si>
    <t>สศอ.(สลท.)</t>
  </si>
  <si>
    <t>สศอ.(สยย.)</t>
  </si>
  <si>
    <t>สศอ.</t>
  </si>
  <si>
    <t>สำนักงานปลัดกระทรวงอุตสาหกรรม</t>
  </si>
  <si>
    <t>22. ค่าใช้จ่ายในการเพิ่มประสิทธิภาพและผลิตภาพการผลิตด้วย Automation &amp; Robotic ในภาคอุตสาหกรรมตามแนวอุตสาหกรรม 4.0 สำหรับหลุ่มอุตสาหกรรมยานยนต์และชิ้นส่วนยานยนต์</t>
  </si>
  <si>
    <t>23. ค่าใช้จ่ายในการพัฒนาการจัดการนวัตกรรมเทคโนโลยี 4.0 (lOT) สำหรับSMEs เพื่อสร้างSmart Factory และ Smart product</t>
  </si>
  <si>
    <t>กรมส่งเสริมอุตสาหกรรม</t>
  </si>
  <si>
    <t xml:space="preserve">     1.1.1 ค่าใช้จ่ายในการเสริมสร้างศักยภาพเพื่อเข้าสู่ซุปเปอร์คลัสเตอร์และคลัสเตอร์เป้าหมายตามนโยบายรัฐบาล</t>
  </si>
  <si>
    <t xml:space="preserve">     1.1.2 โครงการเพิ่มศักยภาพและยกระดับเทคโนโลยีอุตสาหกรรมเป้าหมาย</t>
  </si>
  <si>
    <t xml:space="preserve">     '- กิจกรรมพัฒนาอุตสาหกรรมยานยนต์สู่ศูนย์กลางยานยนต์อนาคตครบวงจรแห่งอาเซียน (Asean Automotive Technology Hub)</t>
  </si>
  <si>
    <t xml:space="preserve">     '- กิจกรรมผลักดันอุตสาหกรรมเครื่องใช้ไฟฟ้า อิเล็กทรอนิกส์และอุปกรณ์โทรคมนาคมสู่การเป็นผู้นำด้านนวัตกรรมระดับโลก (Global Leader of Intelligent Electrical Electronic &amp;Telecommunication Hub)</t>
  </si>
  <si>
    <t>สำนักงานมาตรฐานอุตสาหกรรม</t>
  </si>
  <si>
    <t>1.2.1 โครงการเพิ่มศักยภาพและยกระดับเทคโนโลยีอุตสาหกรรมเป้าหมาย</t>
  </si>
  <si>
    <t>- กิจกรรมยกระดับสถานประกอบการด้วยเทคโนโลยีหุ่นยนต์และระบบอัตโนมัติ</t>
  </si>
  <si>
    <t>- กิจกรรมพลาสติกชีวภาพอุตสาหกรรมแห่งอนาคต (Bioplastic Industry of the Future)</t>
  </si>
  <si>
    <t>- กิจกรรมขับเคลื่อนการพัฒนานวัตกรรมเครื่องมือและอุปกรณ์การแพทย์สำหรับผู้สูงอายุรองรับการเป็นศูนย์กลางผลิตภัณฑ์การแพทย์สำหรับผู้สูงอายุในภูมิภาคอาเซียน</t>
  </si>
  <si>
    <t>- กิจกรรมผลักดันประเทศไทยสู่การเป็นศูนย์กลางการซ่อมบำรุงในระบบการขนส่งแห่งอาเซียน (Asian Maintenance Logistic Gateway)</t>
  </si>
  <si>
    <t>- กิจกรรมบูรณาการสังคมไทยด้วย Industry 4.0 สู่การเป็นต้นแบบของสังคมอัตโนมัติ</t>
  </si>
  <si>
    <t>สปอ.(สพช.)</t>
  </si>
  <si>
    <t>สปอ.(สสท.)</t>
  </si>
  <si>
    <t>สปอ.(สรอ.)</t>
  </si>
  <si>
    <t>สปอ.(สยย.)</t>
  </si>
  <si>
    <t>กสอ.</t>
  </si>
  <si>
    <t>สมอ.</t>
  </si>
  <si>
    <t>สศอ(สสท.)</t>
  </si>
  <si>
    <t>3.2 อุตสาหกรรศักยภาพ (S- curve/New S-curve)</t>
  </si>
  <si>
    <t>(3) แผนงานบูรณาการเชิงยุทธศาสตร์</t>
  </si>
  <si>
    <t>จำนวนโครงการ</t>
  </si>
  <si>
    <t>(ระบุชื่อแผนงานบูรณาการเชิงยทธศาสตร์ศาสตร์ปี 61)
แผนงานบูรณาการการส่งเสริมวิสาหกิจขนาดกลางและขนาดย่อม</t>
  </si>
  <si>
    <t>สถาบันไทย-เยอรมัน  (2 โครงการ)</t>
  </si>
  <si>
    <t>2.6 โครงการยกระดับประสิทธิภาพการผลิตผู้ประกอบการ SME ด้วยระบบอัตโนมัติต้นทุนต่ำ</t>
  </si>
  <si>
    <t>สถาบันเพิ่มผลผลิตแห่งชาติ (3 โครงการ)</t>
  </si>
  <si>
    <t>2.7 โครงการเพิ่มผลิตภาพแบบองค์รวม (Holistic Productivity for Smart SMEs)</t>
  </si>
  <si>
    <t>สถาบันพัฒนาอุตสาหกรรมสิ่งทอ (1โครงการ)</t>
  </si>
  <si>
    <t>สถาบันอาหาร (3 โตรงการ)</t>
  </si>
  <si>
    <t>สถาบันรับรองมาตรฐานไอเอสโอ (4 โครงการ)</t>
  </si>
  <si>
    <t>สถาบันไฟฟ้าและอิเล็กทรอนิกส์</t>
  </si>
  <si>
    <t>สถาบันพัฒนาวิสาหกิจขนาดกลางและขนาดย่อม</t>
  </si>
  <si>
    <t>กรมโรงงานอุตสาหกรรม</t>
  </si>
  <si>
    <t>2.1 ค่าใช้จ่ายในการพัฒนาการรวมกลุ่มและเชื่อมโยงอุตสาหกรรม</t>
  </si>
  <si>
    <t>2.2 ค่าใช้จ่ายในการสร้างมูลค่าเศรษฐกิจเชิงสร้างสรรค์ของประเทศไทย</t>
  </si>
  <si>
    <t>2.3 ค่าใช้จ่ายในการสร้างและพัฒนาผู้ประกอบการให้มีศักยภาพเข้าสู่ Industry 4.0</t>
  </si>
  <si>
    <t>2.4 ค่าใช้จ่ายในเพิ่มศักยภาพและยกระดับเทคโนโลยีอุตสาหกรรมเป้าหมาย</t>
  </si>
  <si>
    <t>2.5 ค่าใช้จ่ายในการพัฒนายกระดับสังคมไทยสู่การเป็นอุตสาหกรรมอัจฉริยะ(Intelligent Industry 4.0)</t>
  </si>
  <si>
    <t>2.6 ค่าใช้จ่ายศูนย์ช่วยเหลือ SMEs (SME Rescue Center)</t>
  </si>
  <si>
    <t>2.7 ค่าใช้จ่ายในการจัดตั้งและขับเคลื่อนศูนย์ออกแบบและพัฒนาผลิตภัณฑ์</t>
  </si>
  <si>
    <t>2.8 ค่าใช้จ่ายในการพัฒนาศูนย์บริการธุรกิจอุตสาหกรรม (Bussiness Service Center : BSC)</t>
  </si>
  <si>
    <t>2.9 ค่าใช้จ่ายในการพัฒนาระบบการให้บริการและสนับสนุนปัจจัยเอื้อต่อการ
ประกอบธุรกิจยุคใหม่</t>
  </si>
  <si>
    <t>2.10 ค่าใช้จ่ายในการส่งเสริมอุตสาหกรรมดิจิตอลและการใช้ประโยชน์จากดิจิตอล</t>
  </si>
  <si>
    <t>2.11 ค่าใช้จ่ายในการยกระดับเทคโนโลยีสารสนเทศกระทรวงอุตสาหกรรม เพื่อรองรับ Industry 4.0</t>
  </si>
  <si>
    <t>2.12 ค่าใช้จ่ายในการสร้างเครือข่ายความร่วมมือภาคอุตสาหกรรมระหว่างไทยกับญี่ปุ่น</t>
  </si>
  <si>
    <t>2.13 ค่าใช้จ่ายในการยกระดับผลิตภัณฑ์ SMEs เข้าสู่ตลาดโลก</t>
  </si>
  <si>
    <t>สปอ.(สอจ.)</t>
  </si>
  <si>
    <t>สพต</t>
  </si>
  <si>
    <t>สสท</t>
  </si>
  <si>
    <t>สอห</t>
  </si>
  <si>
    <t>สรอ</t>
  </si>
  <si>
    <t>สฟอ</t>
  </si>
  <si>
    <t>สพว (13)</t>
  </si>
  <si>
    <t>กรอ.</t>
  </si>
  <si>
    <t>สทย.</t>
  </si>
  <si>
    <t>สปอ(สทย.)</t>
  </si>
  <si>
    <t>กนอ.</t>
  </si>
  <si>
    <t>(ระบุชื่อแผนงานบูรณาการเชิงยทธศาสตร์ศาสตร์ปี 61)
แผนงานบูรณาการการพัฒนาโครงสร้างพื้นฐานและระบบโลจิสติกส์</t>
  </si>
  <si>
    <t>ยุทธศาสตร์(ระบุชื่อยุทธศาสตร์จัดสรรปีงบประมาณ 60)
ยุทธศาสตร์ก้านการสร้างความสามารถในการแข่งขันของประเทศ</t>
  </si>
  <si>
    <t>ยุทธศาสตร์(ระบุชื่อยุทธศาสตร์จัดสรรปีงบประมาณ 60)
ยุทธศาสตร์ด้านการสร้างความสามารถในการแข่งขันของประเทศ</t>
  </si>
  <si>
    <t>(ระบุชื่อแผนงานบูรณาการเชิงยทธศาสตร์ศาสตร์ปี 61)
แผนงานบูรณาการการพัฒนาพื้นที่เขตเศรษฐกิจพิเศษ</t>
  </si>
  <si>
    <t>4.1 โครงการสร้างขีดความสามารถในการแข่งขันแก่ภาคอุตสาหกรรมสู่ Industry 4.0 ด้วยระบบการบริหารจัดการโลจิสติกสืและห่วงโช่อุปทาน</t>
  </si>
  <si>
    <t xml:space="preserve">       4.1.1 งบดำเนินงาน</t>
  </si>
  <si>
    <t xml:space="preserve">       4.1.2 งบลงทุน</t>
  </si>
  <si>
    <t>4.1.4 ค่าใช้จ่ายในการสร้างขีดความสามารถทางการค้าของภาคอุตสาหกรรมด้วย Green Supply Chain Logistics Management</t>
  </si>
  <si>
    <t>4.1.5 ค่าใช้จ่ายในการสร้างบุคลากรด้านการบริหารจัดการโลจิสติกส์และโซ่อุปทาน</t>
  </si>
  <si>
    <t>4.1.9 ค่าใช้จ่ายในการบูรณาการความร่วมมือเพื่อพัฒนาด้านโลจิสติกส์ และ Automation ให้เป็นรูปธรรมมุ่งสู่อุตสาหกรรม 4.0</t>
  </si>
  <si>
    <t>กพร.</t>
  </si>
  <si>
    <t>(3.1) แผนงานบูรณาการการพัฒนาอุตสาหกรรมศักยภาพ</t>
  </si>
  <si>
    <t>(3.2) แผนงานบูรณาการการส่งเสริมวิสาหกิจขนาดกลางและขนาดย่อม</t>
  </si>
  <si>
    <t>(3.3) แผนงานบูรณาการการพัฒนาพื้นที่เขตเศรษฐกิจพิเศษ</t>
  </si>
  <si>
    <t>(3.4) แผนงานบูรณาการการการพัฒนาโครงสร้างพื้นฐานและระบบโลจิสติกส์</t>
  </si>
  <si>
    <t>(ระบุชื่อแผนงานบูรณาการเชิงยทธศาสตร์ศาสตร์ปี 61)
แผนงานบูรณาการการวิจัยและนวัตกรรม</t>
  </si>
  <si>
    <t>3.5) แผนงานบูรณาการการวิจัยและนวัตกรรม</t>
  </si>
  <si>
    <t>(ระบุชื่อแผนงานบูรณาการเชิงยทธศาสตร์ศาสตร์ปี 61)
แผนงานบูรณาการการพัฒนาระเบียงเศรษฐกิจภาคตะวันออก</t>
  </si>
  <si>
    <t>สำนักงานเศรษฐกิจอุตสาหกรรม</t>
  </si>
  <si>
    <t>การนิคมอุตสาหกรรมแห่งประเทศไทย</t>
  </si>
  <si>
    <t>1. นิคมอตสาหกรรม เทคโนโลยีขั้นสูง</t>
  </si>
  <si>
    <t>2. นิคมอตสาหกรรม Innovation Park</t>
  </si>
  <si>
    <t>3. นิคมอตสาหกรรม การแพทย์ครบวงจร</t>
  </si>
  <si>
    <t>5. นิคมอตสาหกรรม การเกษตรและเทคโนโลยีชีวภาพ</t>
  </si>
  <si>
    <t>6. นิคมอตสาหกรรม การเกษตรและเทคโนโลยีชีวภาพ</t>
  </si>
  <si>
    <t>(5.6) แผนงานบูรณาการการพัฒนาระเบียงเศรษฐกิจภาคตะวันออก</t>
  </si>
  <si>
    <t>(ระบุชื่อแผนงานบูรณาการเชิงยทธศาสตร์ศาสตร์ปี 61)
แผนงานบูรณาการการพัฒนาเศรษฐกิจฐานรากและชุมชนเข้มแข็ง</t>
  </si>
  <si>
    <t>(1) แผนงานบูรณาการการพัฒนาเศรษฐกิจฐานรากและชุมชนเข้มแข็ง</t>
  </si>
  <si>
    <t xml:space="preserve">    - โครงการพัฒนาผลิตภัณฑ์หนึ่งตำบล หนึ่งผลิตภัณฑ์และวิสาหกิจชุมชน</t>
  </si>
  <si>
    <t xml:space="preserve">   - โครงการพัฒนาศักยภาพผู้ผลิตหนึ่งตำบล หนึ่งผลิตภัณฑ์และวิสาหกิจชุมชน</t>
  </si>
  <si>
    <t xml:space="preserve">    - โครงการหนึ่งหมู่บ้านหนึ่งเมนู OTOP (One Village One Menu OTOP)</t>
  </si>
  <si>
    <t>(ระบุชื่อแผนงานบูรณาการเชิงยทธศาสตร์ศาสตร์ปี 61)
แผนงานบูรณาการการสร้างความเสมอภาคเพื่อรองรับสังคมผู้สูงอายุ</t>
  </si>
  <si>
    <t>(1) แผนงานบูรณาการการสร้างความเสมอภาคเพื่อรองรับสังคมผู้สูงอายุ</t>
  </si>
  <si>
    <t>(ระบุชื่อแผนงานบูรณาการเชิงยทธศาสตร์ศาสตร์ปี 61)
แผนงานบูรณาการการบริหารจัดการขยะและสิ่งแวดล้อม</t>
  </si>
  <si>
    <t>(1) แผนงานบูรณาการการบริหารจัดการขยะและสิ่งแวดล้อม</t>
  </si>
  <si>
    <t>ยุทธศาสตร์ที่3 การสร้างความเข้มแข็งทางเศรษบกิจและแข่งขันได้อย่างยั่งยืน</t>
  </si>
  <si>
    <t>ยุทธศาสตรืการพัฒนาอุตสาหกรรมไทย 4.0 ระย 20 ปี (พ.ศ.2560 -2579)</t>
  </si>
  <si>
    <t>ยุทธศาสตร์ด้านการสร้างคการเติบโตบนคุณภาพชีวิตที่เป็นมิตรกับสิ่งแวดล้อม</t>
  </si>
  <si>
    <t>พัฒนาเมืองงอุตสาหกรรมเชิงนิเวศและเมืองที่เป็นมิตรกับสิ่งแวดล้อม</t>
  </si>
  <si>
    <t xml:space="preserve"> " อุตสาหกรรมไทยขับเคลื่อนด้วยนวัตกรรม รักษ์สิ่งแวดล้อม เชื่อมโยงสู่เศรษฐกิจโลก "</t>
  </si>
  <si>
    <t>ยุทธศาสตร์(ระบุชื่อยุทธศาสตร์จัดสรรปีงบประมาณ 60)
5.ยุทธศาสตร์ด้านการจัดการน้ำและสร้างการเติบโตบนคุณภาพชีวิตที่เป็นมิตรกับสิ่งแวดล้อมอย่างยั่งยืน</t>
  </si>
  <si>
    <t>ยุทธศาสตร์(ระบุชื่อยุทธศาสตร์จัดสรรปีงบประมาณ 60)
5. ยุทธศาสตร์ด้านการจัดการน้ำและสร้างการเติบโตบนคุณภาพชีวิตที่เป็นมิตรกับสิ่งแวดล้อมอย่างยั่งยืน</t>
  </si>
  <si>
    <t>(ระบุชื่อแผนงานบูรณาการเชิงยทธศาสตร์ศาสตร์ปี 61)
แผนงานบูรณาการการพัฒนาและเพิ่มประสิทิภาพการใช้พลังงานที่เป็นมิตรกับสิ่งแวดล้อม</t>
  </si>
  <si>
    <t>(1) แผนงานบูรณาการการพัฒนาและเพิ่มประสิทธิภาพการใช้พลังงานที่เป็นมิตรกับสิ่งแวดล้อม</t>
  </si>
  <si>
    <t>พัฒนาอุตสาหกรรมศักยภาพ</t>
  </si>
  <si>
    <t>ยุทธศาสตรืการสร้างความเข้มแข็งทางเศรษฐกิจและแข่งขันได้อย่างยั่งยืน</t>
  </si>
  <si>
    <t>พัฒนาผู้ประกอบการ/วิสาหกิจขนาดกลางและขนาดย่อม</t>
  </si>
  <si>
    <t>พัฒนาผู้เขตเศรษฐกิจพิเศษชายแดน/บริเวณชายฝั่งตะวันออก</t>
  </si>
  <si>
    <t>พัฒนาโครงสร้างพื้นฐานด้านการขนส่ง</t>
  </si>
  <si>
    <t>การวิจัยและพัฒนา</t>
  </si>
  <si>
    <t>1.1.1 โครงการจัดตั้งศูนย์ทดสอบยานยนต์และยางล้อแห่งชาติ</t>
  </si>
  <si>
    <t xml:space="preserve">    3.1 การพัฒนาอุตสาหกรรมศักยภาพ</t>
  </si>
  <si>
    <t xml:space="preserve">    3.2 การส่งเสริมวิสาหกิจขนาดกลางและขนาดย่อม</t>
  </si>
  <si>
    <t xml:space="preserve">    3.3 การพัฒนาพื้นที่เขตเศรษฐกิจพิเศษ</t>
  </si>
  <si>
    <t xml:space="preserve">    3.4 การพัฒนาโครงสร้างพื้นฐานและระบบโลจิสติกส์</t>
  </si>
  <si>
    <t xml:space="preserve">    3.5 การวิจัยและนวัตกรรม</t>
  </si>
  <si>
    <t xml:space="preserve">    3.6 การพัฒนาระเบียงเศรษฐกิจภาคตะวันออก</t>
  </si>
  <si>
    <t xml:space="preserve">    3.7 การพัฒนาเศรษฐกิจฐานรากและชุมชนเข้มแข็ง</t>
  </si>
  <si>
    <t xml:space="preserve">    3.8 การสร้างความเสมอภาคเพื่อรองรับสังคมผู้สูงอายุ</t>
  </si>
  <si>
    <t xml:space="preserve">    3.9 การบริหารจัดการขยะและสิ่งแวดล้อม</t>
  </si>
  <si>
    <t xml:space="preserve">    3.10 การพัฒนาและเพิ่มประสิทธิภาพการใช้พลังงาน</t>
  </si>
  <si>
    <t>สำนักงานปลัดกระทรวงอุตสาหกรรม
(Productivity)</t>
  </si>
  <si>
    <t>สำนักงานเศรษฐกิจอุตสาหกรรม
(Productivity)</t>
  </si>
  <si>
    <t>3.1 ผลิตภาพ (Productivity) และ S - curve</t>
  </si>
  <si>
    <t>2.1 ค่าใช้จ่ายในการประยุกต์นวัตกรรมขับเคลื่อนความสามารถทางการแข่งขันของอุตสาหกรรมแปรรูปการเกษตรในภูมิภาค OPOI 4.0</t>
  </si>
  <si>
    <t>2.2 ค่าใช้จ่ายในการส่งเสริมและพัฒนาผลิตภัณฑ์ตามแนวคิดเศรษฐกิจวัฒนธรรมและภูมิปัญญาท้องถิ่นให้สามารถแข่งขันได้ในตลาดสากล</t>
  </si>
  <si>
    <t>2.3 ค่าใช้จ่ายในการยกระดับพัฒนาผลิตภัณฑ์และบรรจุภัณฑ์ ด้วยนวัตกรรม และมาตรฐานสากล</t>
  </si>
  <si>
    <t>2.4 ค่าใช้จ่ายในการส่งเสริมพัฒนาการรวมกลุ่มอุตสาหกรรม(Cluster) ในภูมิภาค</t>
  </si>
  <si>
    <t xml:space="preserve">  2.1 ค่าใช้จ่ายในการแปลงเครื่องจักรเป็นทุนและเพิ่มประสิทธิภาพเครื่องจักร</t>
  </si>
  <si>
    <t>4.1.7 ค่าใช้จ่ายในการบูรณาการความร่วมมือเพื่อพัฒนาธุรกิจผู้ให้บริการโลจิสติกส์สู่ความเข้มแข็งในตลาดโลก</t>
  </si>
  <si>
    <t>4.1.6 ค่าใช้จ่ายในการจัดทำฐานข้อมูลโลจิสติกส์และโซ่อุปทานภาคอุตสาหกรรม</t>
  </si>
  <si>
    <t>1. โครงการเพิ่มขีดความสามารถในการแข่งขันของอุตสาหกรรมแปรรูปการเกษตรในภูมิภาค OPOI 4.0 ตามแนวทางปรัชญาเศรษฐกิจพอเพีย</t>
  </si>
  <si>
    <t>3. โครงการเพิ่มผลิตภาพแรงงานอุตสาหกรรมสาขาอุตสาหกรรมอาหารและเกษตรแปรรูป</t>
  </si>
  <si>
    <t>4. โครงการเสริมสร้างและพัฒนาทุนมนุษย์(ผู้ประกอบการและบุคลากรอุตสาหกรรม) เพื่อรองรับอุตสาหกรรมในอนาคต</t>
  </si>
  <si>
    <t>5. โครงการเพิ่มผลิตภาพแรงงานระดับวิทยากรที่ปรึกษาในอุตสาหกรรมสาขาอิเล็กทรอนิกส์อัจฉริยะ</t>
  </si>
  <si>
    <t>6. โครงการยกระดับทักษะฝีมือแรงงานสำหรับบุคลากรในอุตสาหกรรมพลาสติก</t>
  </si>
  <si>
    <t>1. โครงการปรับเปลี่ยนภาคอุตสาหกรรมไทยสู่การเป็นผู้นำในอุตสาหกรรม ๔.๐ (2561-2565)</t>
  </si>
  <si>
    <t>2. โครงการพัฒนาองค์กรเพื่อการเติบโตอย่างยั่งยืน (Roadmap for Organizational Sustainability Growth)</t>
  </si>
  <si>
    <t xml:space="preserve">3. โครงการจัดการลดการปล่อยคาร์บอน (Supply Chain De-carbonization) เพื่อให้เกิดผลิตภาพตลอดห่วงโซ่อุปทาน และห่วงโซ่คุณค่า </t>
  </si>
  <si>
    <t xml:space="preserve">4. โครงการเพิ่มประสิทธิภาพและผลิตภาพการผลิตของอุตสาหกรรมการผลิตด้วยเทคโนโลยีวิศวกรรมดิจิตอลตามแนวทางอุตสาหกรรม 4.0 </t>
  </si>
  <si>
    <t>5. โครงการเพิ่มผลิตภาพของอุตสาหกรรมศักยภาพพื้นที่ระเบียงเศรษฐกิจภาคตะวันออกด้วยเทคโนโลยีอัตโนมัติ หุ่นยนต์ และดิจิทัลการผลิต</t>
  </si>
  <si>
    <t>7. โครงการเพิ่มประสิทธิภาพและผลิตภาพการผลิตด้วย Green Productivity ในอุตสาหกรรมไฟฟ้าและอิเล็กทรอนิกส์</t>
  </si>
  <si>
    <t>8. โครงการเพิ่มผลิตภาพอุตสาหกรรมไฟฟ้าและอิเล็กทรอนิกส์</t>
  </si>
  <si>
    <t>9. โครงการเพิ่มผลิตภาพอุตสาหกรรมไทยอย่างยั่งยืนด้วยการผลิตที่เป็นมิตรต่อสิ่งแวดล้อม (Green Productivity for Sustainability Thai Industry)</t>
  </si>
  <si>
    <t>10. โครงการพัฒนาเครือข่ายเฝ้าระวังผลกระทบสิ่งแวดล้อม</t>
  </si>
  <si>
    <t>11. โครงการพัฒนานวัตกรรมต้นแบบหุ่นยนต์อัจฉริยะเพื่อเพิ่มผลิตภาพและขีดความสามารถของอุตสาหกรรมหุ่นยนต์ไทย (Smart Robot)</t>
  </si>
  <si>
    <t>12. โครงการพัฒนาระบบสมองกลอัจฉริยะสำหรับการสื่อสารไร้สายเพื่อยกระดับผลิตภาพอุตสาหกรรมไทยเข้าสู่ Thailand Industry 4.0 (Intelligent Embedded System Design for Wireless Communications 4.0)</t>
  </si>
  <si>
    <t>13. โครงการต่อยอดเพิ่มผลิตภาพในภาคอุตสาหกรรมด้วยเครือข่ายดิจิตอล Digital Networking in Manufacturing</t>
  </si>
  <si>
    <t>14. โครงการพัฒนาอุตสาหกรรมดิจิตอลในกลุ่มผู้ผลิตEmbedded system (IoT) 4.0</t>
  </si>
  <si>
    <t>15. โครงการเพิ่มประสิทธิภาพอุตสาหกรรมสิ่งทอ (ระยะ 2)</t>
  </si>
  <si>
    <t>16. โครงการประยุกต์ใช้เทคโนโลยีสะอาดเพื่อเพิ่มผลผลิตสีเขียว (Green Productivity) ในอุตสาหกรรมสิ่งทอ (ระยะ 2)</t>
  </si>
  <si>
    <t>17. โครงการยกระดับมาตรฐานรสไทยแท้อุตสาหกรรมอาหารไทยในตลาดโลก (Authentic Thai Food For the World)</t>
  </si>
  <si>
    <t>18. โครงการเพิ่มผลิตภาพอุตสาหกรรมอาหารและเกษตรแปรรูป</t>
  </si>
  <si>
    <t>19. โครงการเพิ่มผลิตภาพอุตสาหกรรมปิโตรเคมีและเคมีภัณฑ์ (พลาสติก)</t>
  </si>
  <si>
    <t xml:space="preserve">20. โครงการเพิ่มประสิทธิภาพระบบการบริหารจัดการในสถานประกอบตามแนวทางปฏิบัติที่ดีด้วยระบบการวิเคราะห์เชิงสารสนเทศ </t>
  </si>
  <si>
    <t>21. โครงการพัฒนาเครื่องจักรกลเกษตรแปรรูป เพื่อส่งเสริมการสร้างมูลค่าเพิ่มให้กับผลิตผลการเกษตร</t>
  </si>
  <si>
    <t>22. โครงการส่งเสริมการเพิ่มผลิตภาพการผลิต ด้วยเทคโนโลยีรีไซเคิลและการนำกากของเสียอุตสาหกรรมกลับมาใช้ประโยชน์</t>
  </si>
  <si>
    <t>23. โครงการพัฒนาพลังงานทางเลือก สำหรับการประยุกต์ใช้เป็นพลังงานทดแทนในอุตสาหกรรมเหล็กและโลหการ</t>
  </si>
  <si>
    <t>24. โครงการพัฒนาวัสดุอะลูมิเนียมคุณภาพสูง สำหรับอุตสาหกรรมอากาศยาน</t>
  </si>
  <si>
    <t>25. โครงการพัฒนาวัสดุเหล็กกล้าความแข็งแรงสูง สำหรับอุตสาหกรรมยานยนต์</t>
  </si>
  <si>
    <t>26. โครงการเพิ่มผลิตภาพแรงงานอุตสาหกรรมสาขา สาขาไฟฟ้าและอิเล็กทรอนิกส์</t>
  </si>
  <si>
    <t>27. โครงการเพิ่มผลิตภาพแรงงานอุตสาหกรรมสาขาอุตสาหกรรมอาหารและเกษตรแปรรูป</t>
  </si>
  <si>
    <t>28. โครงการเพิ่มผลิตภาพบุคลากรด้วยระบบรับรองความสามารถบุคลากรในอุตสาหกรรมยานยนต์
(Skill Certification System for Automotive Industry)</t>
  </si>
  <si>
    <t>29. โครงการบูรณาการการบริหารจัดการแบบองค์รวมสู่เป้าหมายด้วยการจัดการองค์กรสู่ความเป็นเลิศ (Public Sector Productivity Excellence)</t>
  </si>
  <si>
    <t xml:space="preserve">30. โครงการจัดตั้ง Center of Excellence for Foresight (CEF) </t>
  </si>
  <si>
    <t>31.โครงการพัฒนาเครือข่ายผู้ประกอบการพลาสติกตลอดห่วงโซ่อุปทานเพื่อเพิ่มประสิทธิภาพการผลิต</t>
  </si>
  <si>
    <t>32 โครงการติดตามและประเมินผลการดำเนินงานภายใต้แผนแม่บทการเพิ่มประสิทธิภาพและผลิตภาพการผลิตของภาคอุตสาหกรรมไทย พ.ศ. 2559-2564</t>
  </si>
  <si>
    <t>33.โครงการสร้างเครือข่ายภาคอุตสาหกรรมในการกำหนดความต้องการด้านนวัตกรรม เชื่อมโยงความต้องการนวัตกรรมดังกล่าวไปสู่หน่วยงานสนับสนุนงานวิจัย/นักวิจัย/แหล่งทุนสนับสนุนงานวิจัย และการผลักดันให้เกิดผลการผลิตในเชิงพาณิชย์</t>
  </si>
  <si>
    <t>34. โครงการศึกษาแนวทางการพัฒนาสมรรถนะแรงงานในภาคอุตสาหกรรมใหม่ (5 New S-curve)</t>
  </si>
  <si>
    <t>1. โครงการพัฒนาศักยภาพผู้ผลิตแม่พิมพ์ขั้นสูงเพื่อรองรับอุตสาหกรรมแห่งอนาคต</t>
  </si>
  <si>
    <t>2. โครงการเพิ่มขีดความสามารถของอุตสาหกรรมการผลิตด้วยเทคโนโลยีอัตโนมัติและหุ่นยนต์อุตสาหกรรม</t>
  </si>
  <si>
    <t>3. โครงการศูนย์ออกแบบการผลิตเชิงดิจิทัล (Digital Manufacturing Design center)</t>
  </si>
  <si>
    <t>7. โครงการพัฒนาผลิตภัณฑ์เพื่อต่อยอดงานวิจัยและศูนย์ออกแบบพัฒนาผลิตภัณฑ์</t>
  </si>
  <si>
    <t>8. โครงการส่งเสริมฉลากนวัตกรรมเพื่อผู้บริโภคและผู้ประกอบการ SME</t>
  </si>
  <si>
    <t>9. โครงการครัวไทยสู่ครัวโลก (Kitchen to the World)</t>
  </si>
  <si>
    <t>10. โครงการศูนย์การออกแบบและตรวจสอบอุตสาหกรรม (สาขาอาหาร) ต้นแบบ (Industrial Design and Inspection Center (Food Sector)</t>
  </si>
  <si>
    <t>11. โครงการเชื่อมโยงการค้าการลงทุนผู้ประกอบการอาหารเพื่ออุตสาหกรรมอาหารอนาคต (Future Food)</t>
  </si>
  <si>
    <t>12. โครงการศูนย์เชื่อมโยงอาหารไทยสู่เชิงพาณิชย์ต้นแบบ (Window of Thai Food)</t>
  </si>
  <si>
    <t>13. โครงการส่งเสริมและพัฒนาอุตสาหกรรมอาหารฮาลาลครบวงจร (Enhancing Thai Halal Food)</t>
  </si>
  <si>
    <t>14. โครงการพัฒนามาตรฐานอุตสาหกรรมอาหารโลก</t>
  </si>
  <si>
    <t>15. โครงการสร้างผู้เชี่ยวชาญด้านมาตรฐานระบบการจัดการสากล (Train the Trainer)</t>
  </si>
  <si>
    <t>16. โครงการพัฒนาหน่วยตรวจสอบรับรองผลิตภัณฑ์และบริการ และห้องปฏิบัติการทดสอบตามมาตรฐานสากล</t>
  </si>
  <si>
    <t>17. โครงการส่งเสริมการสร้างนวัตกรรมอย่างเป็นระบบ</t>
  </si>
  <si>
    <t>18. โครงการยกระดับการบริหารจัดการความเสี่ยงเพื่อรองรับความไม่แน่นอน</t>
  </si>
  <si>
    <t>19. โครงการส่งเสริมศักยภาพการออกแบบและพัฒนาผลิตภัณฑ์เครื่องใช้ไฟฟ้าและอิเล็กทรอนิกส์</t>
  </si>
  <si>
    <t>20. โครงการยกระดับศักยภาพอุตสาหกรรมยานยนต์ไทย</t>
  </si>
  <si>
    <t>24. โครงการพัฒนาธุรกิจโรงแรมที่พักขนาดเล็ก เพื่อรองรับการเดินทางท่องเที่ยวของกลุ่มผู้สูงอายุด้วยการประยุกต์ ใช้วิทยาศาสตร์ เทคโนโลยี นวัตกรรม ด้านอารยะสถาปัตย์ (Universal Design)</t>
  </si>
  <si>
    <t>25. ค่โครงการพัฒนาผลิตภัณฑ์เพื่อรองรับสังคมผู้สูงอายุด้วยการต่อยอดงานวิจัยและการประยุกต์ใช้วิทยาศาสตร์ เทคโนโลยี นวัตกรรม</t>
  </si>
  <si>
    <t>26.โครงการส่งเสริมและพัฒนาอุตสาหกรรมฐานชีวภาพและคอมพาวนด์สู่การเป็นผู้นำการผลิตของอาเซียน</t>
  </si>
  <si>
    <t>28. โครงการสร้างมูลค่าเพิ่มของผลิตภัณฑ์พลาสติกด้วยการพัฒนาผลิตภัณฑ์เชิงวิศวกรรม</t>
  </si>
  <si>
    <t xml:space="preserve">29. โครงการศึกษาแนวทางการส่งเสริมการเพิ่มมูลค่าผลิตภัณฑ์พลอยได้ (By Product) ของอุตสาหกรรมเคมีภัณฑ์ในพื้นที่เขตส่งเสริมเศรษฐกิจพิเศษภาคตะวันออก (EEC) </t>
  </si>
  <si>
    <t>21. โครงการยกระดับผู้ผลิตชิ้นส่วนยานยนต์ให้เป็นผู้ผลิตชิ้นส่วนอากาศยาน 4.0 ระยะที่ 1</t>
  </si>
  <si>
    <t>2.5 โครงการยกระดับการออกแบบผลิตภัณฑ์และกระบวนการผลิตด้วย Smart Manufacturing</t>
  </si>
  <si>
    <t>2.8 โครงการสร้างขีดความสามารถในการจัดการนวัตกรรมสู่ความยั่งยืน</t>
  </si>
  <si>
    <t>2.9 โครงการยกระดับการบริหารจัดการเชิงกลยุทธ์ในธุรกิจ SME เพื่อการเติบโตอย่างยั่งยืน</t>
  </si>
  <si>
    <t>2.10 โครงการพัฒนา SME ด้วยการออกแบบผลิตภัณฑ์มูลค่าเพิ่มสูงเพื่อเข้าสู่ตลาดโลก(สาขาอุตสาหกรรม : สิ่งทอและแฟชั่น)</t>
  </si>
  <si>
    <t>2.12 โครงการสุดยอดผู้ประกอบการอาหาร SMEs จังหวัด (Smart Food SMEs Provincial Champions)</t>
  </si>
  <si>
    <t>2.13 โครงการพัฒนาคลัสเตอร์อุตสาหกรรม SMEs อาหารเกษตรอนาคต (Agro SMEs Cluster Development)</t>
  </si>
  <si>
    <t>2.14 โครงการส่งเสริมผู้ประกอบการGlobalSME เข้าสู่การรับรองมาตรฐานระบบการจัดการ เพื่อขยายตลาดสู่สากล</t>
  </si>
  <si>
    <t>2.15 โครงการเพิ่มศักยภาพให้แก่ผู้ประกอบการSmartSME ด้านการสร้างนวัตกรรมและการบริหารความเสี่ยง</t>
  </si>
  <si>
    <t>2.16 โครงการเสริมสร้างศักยภาพและยกระดับประสิทธิภาพการบริหารจัดการของผู้ประกอบการก่อสร้าง วิสาหกิจขนาดกลางและขนาดย่อม (SMEs)ตามแนวทางมาตรฐาน ISO 21500: 2012 - Guidance on project management</t>
  </si>
  <si>
    <t>2.17 โครงการพัฒนาหน่วยตรวจสอบรับรองผลิตภัณฑ์และบริการ และห้องปฏิบัติการทดสอบตามมาตรฐานสากล</t>
  </si>
  <si>
    <t>2.18 โครงการเพิ่มผลิตภาพแรงงานระดับวิทยากรที่ปรึกษาในอุตสาหกรรมสาขา สาขาอิเล็กทรอนิกส์อัจฉริยะ</t>
  </si>
  <si>
    <t>2.19 โครงการพัฒนาและส่งเสริมSMEs แห่งอนาคต (Enabling Smart SME 4.0 toward Scalable biz model)</t>
  </si>
  <si>
    <t>2.20 โครงการพัฒนาต่อยอดคลัสเตอร์ เพื่อเข้าถึงตลาด CLMV</t>
  </si>
  <si>
    <t>2.21 โครงการสร้างผู้ประกอบการสร้างสรรค์ (Young high-value startups)</t>
  </si>
  <si>
    <t>2.22 โครงการพัฒนาธุรกิจบริการสร้างสรรค์CREATIVESERVICEBUSINESS</t>
  </si>
  <si>
    <t>2.23 โครงการสร้างรายได้เพิ่มให้ Smart Farmer ด้วย Agro Tourism</t>
  </si>
  <si>
    <t>2.24 โครงการพัฒนาและส่งเสริมศักยภาพทุนมนุษย์ต่อภาคอุตสาหกรรมแห่งอนาคต (NEW WORK FORCE 4.0)</t>
  </si>
  <si>
    <t>2.25 โครงการพัฒนาและส่งเสริมเครือข่ายท่องเที่ยวสุขภาพ (Cluster for Wellness Tourism Service Provider)</t>
  </si>
  <si>
    <t>2.26 โครงการเพิ่มมูลค่าเศรษฐกิจไทยด้วยการพัฒนาศักยภาพอุตสาหกรรมฮาลาล ภายใต้แนวคิด ไทยแลนด์ 4.0 (Thailand Halal 4.0 (Non Foods))</t>
  </si>
  <si>
    <t>2.27 โครงการให้คำปรึกษาด้วยโมเด็ลธุรกิจ SMEs สมัยใหม่กับแผนธุรกิจเพื่อพิชิตตลาดและเชื่อมต่อแหล่งเงินทุน</t>
  </si>
  <si>
    <t>2.28 โครงการปรับโมเดลธุรกิจเพื่อฟื้นฟูความสามารถการแข่งขันให้กับ SMESฐานรากให้เข้มแข็ง</t>
  </si>
  <si>
    <t>2.29 โครงการสร้างขีดความสามารถและความเข้มแข็งให้กับกลุ่มวิสาหกิจ SMEs ในพื้นที่ค้าขายโดยตรงกับประเทศ CLMV ด้วยเทคโนโลยีดิจิทัล</t>
  </si>
  <si>
    <t>2.30 โครงการพัฒนาผลิตภัณฑ์เพื่อรองรับสังคมผู้สูงอายุ โดยการประยุกต์ใช้ วิทยาศาสตร์ เทคโนโลยี และนวัตกรรม</t>
  </si>
  <si>
    <t xml:space="preserve">2.31 โครงการพัฒนาธุรกิจโรงแรมที่พักขนาดเล็ก เพื่อรองรับการเดินทางท่องเที่ยวของกลุ่มผู้สูงอายุด้วยอารยะสถาปัตย์(Universal Design) 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</si>
  <si>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สรุปแผนงานบูรณาการ</t>
    </r>
    <r>
      <rPr>
        <b/>
        <sz val="20"/>
        <color indexed="8"/>
        <rFont val="TH SarabunPSK"/>
        <family val="2"/>
      </rPr>
      <t xml:space="preserve"> หน่วยงาน......</t>
    </r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</si>
  <si>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แผนงานบูรณาการการพัฒนาอุตสาหกรรมศักยภาพ</t>
    </r>
    <r>
      <rPr>
        <b/>
        <sz val="20"/>
        <color indexed="8"/>
        <rFont val="TH SarabunPSK"/>
        <family val="2"/>
      </rPr>
      <t xml:space="preserve"> หน่วยงาน.....</t>
    </r>
  </si>
  <si>
    <t>4. โครงการเสริมสร้างทักษะอนาคตและยกระดับผลิตภาพวิสาหกิจไทยเพื่อก้าวสู่ Smart SMEs อย่างยั่งยืน (Transforming Thailand 4.0 through Smart SMEs with Effective Future Skills and Productivity)</t>
  </si>
  <si>
    <t>5. โครงการระดับผลิตภาพด้วยการจัดการเพื่อสร้างนวัตกรรม (Managing for Innovation) สู่การประกอบการยุค 4.0</t>
  </si>
  <si>
    <t>6. โครงการวิจัยการผลิตเส้นใยจากชานอ้อย (Regenerated cellulose) (ระยะที่ 2)</t>
  </si>
  <si>
    <t>27. โครงการพัฒนาศูนย์ส่งเสริมงานวิจัยสู่อุตสาหกรรมในอนาคต (Industry Tranformation Center, ITC) สำหรับอุตสาหกรรมวัสดุอุปกรณ์ทางการแพทย์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</si>
  <si>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แผนงานบูรณาการการส่งเสริมวิสาหกิจขนาดกลางและขนาดย่อม</t>
    </r>
    <r>
      <rPr>
        <b/>
        <sz val="20"/>
        <color indexed="8"/>
        <rFont val="TH SarabunPSK"/>
        <family val="2"/>
      </rPr>
      <t xml:space="preserve"> หน่วยงาน.....</t>
    </r>
  </si>
  <si>
    <t>2.11 โครงการยกระดับนักรบผู้ประกอบการอาหาร (New Food Warrior 4.0)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</si>
  <si>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แผนงานบูรณาการการพัฒนาพื้นที่เขตเศรษฐกิจพิเศษ</t>
    </r>
    <r>
      <rPr>
        <b/>
        <sz val="20"/>
        <color indexed="8"/>
        <rFont val="TH SarabunPSK"/>
        <family val="2"/>
      </rPr>
      <t xml:space="preserve"> หน่วยงาน......</t>
    </r>
  </si>
  <si>
    <t xml:space="preserve">      3.1 โครงการก่อสร้างนิคมในเขตพัฒนาเศรษฐกิจพิเศษ สระแก้ว</t>
  </si>
  <si>
    <t xml:space="preserve">      3.2 โครงการจัดตั้งนิคมอุตสาหกรรมในเขตพัฒนาเศรษฐกิจพิเศษจังหวัดตาก</t>
  </si>
  <si>
    <t xml:space="preserve">      3.3 โครงการจัดตั้งนิคมอุตสาหกรรมในเขตพัฒนาเศรษฐกิจพิเศษจังหวัดสงขลา</t>
  </si>
  <si>
    <t xml:space="preserve">      3.4 โครงการจัดตั้งนิคมอุตสาหกรรมในเขตพัฒนาเศรษฐกิจพิเศษจังหวัดนราธิวาส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</si>
  <si>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แผนงานบูรณาการการพัฒนาโครงสร้างพื้นฐานและระบบโลจิสติกส์</t>
    </r>
    <r>
      <rPr>
        <b/>
        <sz val="20"/>
        <color indexed="8"/>
        <rFont val="TH SarabunPSK"/>
        <family val="2"/>
      </rPr>
      <t xml:space="preserve"> หน่วยงาน....</t>
    </r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</si>
  <si>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 xml:space="preserve">แผนงานบูรณาการการวิจัยและนวัตกรรม </t>
    </r>
    <r>
      <rPr>
        <b/>
        <sz val="20"/>
        <color indexed="8"/>
        <rFont val="TH SarabunPSK"/>
        <family val="2"/>
      </rPr>
      <t>หน่วยงาน.....</t>
    </r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</si>
  <si>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 xml:space="preserve">แผนงานบูรณาการการสร้างความเสมอภาคเพื่อรองรับสังคมผู้สูงอายุ </t>
    </r>
    <r>
      <rPr>
        <b/>
        <sz val="20"/>
        <color indexed="8"/>
        <rFont val="TH SarabunPSK"/>
        <family val="2"/>
      </rPr>
      <t>หน่วยงาน...</t>
    </r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</si>
  <si>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แผนงานบูรณาการการบริหารจัดการขยะและสิ่งแวดล้อม</t>
    </r>
    <r>
      <rPr>
        <b/>
        <sz val="20"/>
        <color indexed="8"/>
        <rFont val="TH SarabunPSK"/>
        <family val="2"/>
      </rPr>
      <t xml:space="preserve"> หน่วยงาน...</t>
    </r>
  </si>
  <si>
    <r>
      <t xml:space="preserve">6. โครงการยกระดับมาตรฐานระบบการจัดการของผู้ประกอบการเพื่อเพิ่มประสิทธิภาพและผลิตภาพการผลิต </t>
    </r>
  </si>
  <si>
    <t>4.1.3 ค่าใช้จ่ายในการยกระดับความสามารถ
การบริหารจัดการโลจิสติกส์และโซ่อุปทานกลุ่มอุตสาหกรรม S-Curve และกลุ่มอุตสาหกรรมที่มีศักยภาพ</t>
  </si>
  <si>
    <t>4.1.8 ค่าใช้จ่ายในการส่งเสริมระบบมาตรฐานด้าน
โลจิสติกส์ของอุตสาหกรรมไทยสู่ระดับสากล</t>
  </si>
  <si>
    <t>4.1.10 ค่าใช้จ่ายในการพัฒนาอุตสาหกรรมขนาดกลางและขนาดย่อมเป้าหมายในเชิงรุกด้านการจัดการ
โลจิสติกส์และโซ่อุปทานด้วยนวัตกรรมและเทคโนโลยีสารสนเทศสู่อุตสาหกรรม 4.0</t>
  </si>
  <si>
    <t>4.1.11 ค่าใช้จ่ายในการบูรณาการเพื่อพัฒนาระบบ
โลจิสติกส์และโซ่อุปทานในพื้นที่ศักยภาพทางเศรษฐกิจ</t>
  </si>
  <si>
    <t>5.1 ค่าใช้จ่ายในการจัดทำระบบโครงสร้างพื้นฐานวิจัยและนวัตกรรมเพื่อศูนย์กลางรวม(HUB) ด้านการวิเคราะห์ทดสอบในอาเซียนกลุ่มอุตสาหกรรมและคลัสเตอร์เป้าหมาย</t>
  </si>
  <si>
    <r>
      <t>แบบฟอร์มแผนแม่บทระยะ 20 ปี</t>
    </r>
    <r>
      <rPr>
        <b/>
        <sz val="20"/>
        <color indexed="10"/>
        <rFont val="TH SarabunPSK"/>
        <family val="2"/>
      </rPr>
      <t xml:space="preserve"> แผนงานบูรณาการการพัฒนาระเบียงเศรษฐกิจภาคตะวันออก</t>
    </r>
    <r>
      <rPr>
        <b/>
        <sz val="20"/>
        <color indexed="8"/>
        <rFont val="TH SarabunPSK"/>
        <family val="2"/>
      </rPr>
      <t xml:space="preserve"> หน่วยงาน....</t>
    </r>
  </si>
  <si>
    <t>6.1 ค่าใช้จ่ายในการจัดทำยุทธศาสตร์การพัฒนา 5 อุตสาหกรรมเดิมที่มีศักยภาพ (First S-curve) ในพื้นที่ระเบียงเศรษฐกิจภาคตะวันออก(Eastern Economics Corridor Development-EEC)</t>
  </si>
  <si>
    <t>6.2 ค่าใช้จ่ายในการจัดทำยุทธศาสตร์การพัฒนา 5 อุตสาหกรรมอนาคต(New  S-curve) ในพื้นที่ระเบียงเศรษฐกิจภาคตะวันออก(Eastern Economics Corridor Development-EEC)</t>
  </si>
  <si>
    <t>6.3 ค่าใช้จ่ายในการจัดตั้งนิคมอุตสาหกรรม(อุตสาหกรรมเป้าหมาย)</t>
  </si>
  <si>
    <t>4. นิคมอตสาหกรรม การแปรรูปอาหาร
    (Food for the Future)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</si>
  <si>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 xml:space="preserve">แผนงานบูรณาการการพัฒนาเศรษฐกิจฐานรากและชุมชนเข้มแข็ง </t>
    </r>
    <r>
      <rPr>
        <b/>
        <sz val="20"/>
        <color indexed="8"/>
        <rFont val="TH SarabunPSK"/>
        <family val="2"/>
      </rPr>
      <t>หน่วยงาน....</t>
    </r>
  </si>
  <si>
    <t xml:space="preserve">    7.1 โครงการยกระดับวิสาหกิจชุมชนก้าวสู่การเป็นผู้นำ
แบรนด์ผลิตภัณฑ์ชุมชนชั้นนำของโลก (Raising SMCE's Brands to The World Class : RSBW)</t>
  </si>
  <si>
    <t>8.1 กิจกรรมขับเคลื่อนการพัฒนานวัตกรรมเครื่องมือและอุปกรณ์การแพทย์สำหรับผู้สูงอายุรองรับการเป็นศูนย์กลางผลิตภัณฑ์การแพทย์สำหรับผู้สูงอายุ
ในภูมิภาคอาเซียน</t>
  </si>
  <si>
    <t>10.1 ค่าใช้จ่ายในการเพิ่มประสิทธิภาพหม้อน้ำในภาคอุตสาหกรรม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</si>
  <si>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 xml:space="preserve">แผนงานบูรณาการการพัฒนาและเพิ่มประสิทธิภาพการใช้พลังงานที่เป็นมิตรกับสิ่งแวดล้อม </t>
    </r>
    <r>
      <rPr>
        <b/>
        <sz val="20"/>
        <color indexed="8"/>
        <rFont val="TH SarabunPSK"/>
        <family val="2"/>
      </rPr>
      <t>หน่วยงาน...</t>
    </r>
  </si>
  <si>
    <t xml:space="preserve"> 
       </t>
  </si>
  <si>
    <t>ปี 2558</t>
  </si>
  <si>
    <t>3.1  โครงการเตรียมความพร้อมภาคอุตสาหกรรมในการเข้าสู่ประชาคมเศรษฐกิจอาเซียน</t>
  </si>
  <si>
    <t>3.2 การพัฒนาเทคโนโลยีสารสนเทศและการสื่อสาร</t>
  </si>
  <si>
    <t>ปี 2559</t>
  </si>
  <si>
    <t>(1) แผนงานพื้นฐาน และแผนงานยุทธศาสตร์</t>
  </si>
  <si>
    <t>1.3  โครงการพัฒนาอุตสาหกรรมอาหาร</t>
  </si>
  <si>
    <t>1.4 โครงการพัฒนาพื้นที่อุตสาหกรรมอย่างมีศักยภาพเพื่อรองรับการลงทุน</t>
  </si>
  <si>
    <t>1.5 โครงการพัฒนาเมืองอุตสาหกรรมเชิงนิเวศ</t>
  </si>
  <si>
    <t>กิจกรรม : การให้บริการอนุญาตตามกฏหมายว่าด้วยโรงงาน วัตถุอันตรายและจดทะเบียนเครื่องจักร</t>
  </si>
  <si>
    <t>กิจกรรม : การกำกับดูแล และพัฒนายกระดับสถานประกอบการ</t>
  </si>
  <si>
    <t>1.1  ผลผลิตการกำกับดูแลและถ่ายทอดเทคโนโลยีสถานประกอบธุรกิจอุตสาหกรรม</t>
  </si>
  <si>
    <t>1.2  ผลผลิตการบริการอนุญาตเกี่ยวกับโรงงาน วัตถุอันตราย และจดทะเบียนเครื่องจักร</t>
  </si>
  <si>
    <t>1.3 โครงการพัฒนาพื้นที่อุตสาหกรรมอย่างมีศักยภาพเพื่อรองรับการลงทุน</t>
  </si>
  <si>
    <t>1.4 โครงการพัฒนาเมืองอุตสาหกรรมเชิงนิเวศ</t>
  </si>
  <si>
    <t>3.3 โครงการบริหารจัดการขยะ และสิ่งแวดล้อม</t>
  </si>
  <si>
    <t>1.5 โครงการบริหารจัดการขยะ และสิ่งแวดล้อม</t>
  </si>
  <si>
    <t>1.6  โครงการเตรียมความพร้อมภาคอุตสาหกรรมในการเข้าสู่ประชาคมเศรษฐกิจอาเซียน</t>
  </si>
  <si>
    <t>ปี 2557</t>
  </si>
  <si>
    <t>1.7 การพัฒนาเทคโนโลยีสารสนเทศและการสื่อสาร</t>
  </si>
  <si>
    <t xml:space="preserve">9.1ค่าใช้จ่ายในการบริการจัดการกากอุตสาหกรรมอย่างมีประสิทธิภาพตามแผนปฏิบัติการ "ประเทศไทยไร้ขยะ" </t>
  </si>
  <si>
    <t xml:space="preserve">9.2  ค่าใช้จ่ายในการบูรณาการการจัดการมลพิษในพื้นที่วิกฤต </t>
  </si>
  <si>
    <t>โครงการบริหารจัดการขยะ และสิ่งแวดล้อม</t>
  </si>
  <si>
    <t>โครงการเร่งรัดการจดทะเบียนเครื่องจักรของวิสาหกิจขนาดกลางและขนาดย่อม</t>
  </si>
  <si>
    <t>(1) แผนงานบุคลากรภาครัฐ</t>
  </si>
  <si>
    <t>(2) แผนงานพื้นฐานด้านการสร้างความสามารถในการแข่งขันของประเทศ</t>
  </si>
  <si>
    <t>(3) แผนงานยุทธศาสตร์พัฒนาประสิทธิภาพและมูลค่าเพิ่มของภาคการผลิต บริการ การค้า และการลงทุน</t>
  </si>
  <si>
    <t>3.1  โครงการพัฒนาพื้นที่อุตสาหกรรมอย่างมีศักยภาพเพื่อรองรับการลงทุน</t>
  </si>
  <si>
    <t>3.2 โครงการยกระดับสถานประกอบธุรกิจอุตสาหกรรมให้มีศักยภาพในการแข่งขัน</t>
  </si>
  <si>
    <t>(4) แผนงานยุทธศาสตร์จัดการผลกระทบจากการเปลี่ยนแปลงสภาวะภูมิอากาศ</t>
  </si>
  <si>
    <t>4.1 โครงการพัฒนาเมืองอุตสาหกรรมเชิงนิเวศ</t>
  </si>
  <si>
    <t>(5) แผนงานบูรณาการส่งเสริมวิสาหกิจขนาดกลางและขนาดย่อม</t>
  </si>
  <si>
    <t>5.1 โครงการเร่งรัดการจดทะเบียนเครื่องจักของวิสาหกิจขนาดกลางและขนาดย่อม</t>
  </si>
  <si>
    <t>(6) แผนงานบูรณาการบริหารจัดการขยะและสิ่งแวดล้อม</t>
  </si>
  <si>
    <t>6.2 โครงการบริหารจัดการมลพิษในพื้นที่วิกฤต</t>
  </si>
  <si>
    <t>6.1 โครงการบริหารจัดการกากอุตสาหกรรม</t>
  </si>
  <si>
    <t>3.4 ค่าใช้จ่ายในการลดการใช้พลังงานในโรงงานวิสาหกิจขนาดกลางและชนาดย่อม</t>
  </si>
  <si>
    <t>ด้านการสร้างความสามารถในการแข่งขันของประเทศ</t>
  </si>
  <si>
    <t>ด้านการสร้างความเข้มแข็งทางเศรษฐกิจและแข่งขันได้อย่างยั่งยืน</t>
  </si>
  <si>
    <t>กำกับดูแล และตรวจสอบโรงงานให้ปฏิบัติตามกฎหมาย 12,000 ราย</t>
  </si>
  <si>
    <t>ให้บริการอนุญาตประกอบกิจการโรงงาน วัตถุอันตราย จดทะเบียนเครื่องจักร</t>
  </si>
  <si>
    <t>พัฒนาพื้นที่เพื่อรองรับการจัดทำแผนใช้ที่ดิน 5 พื้นที่</t>
  </si>
  <si>
    <t>จัดทำข้อมูลอุตสาหกรรม</t>
  </si>
  <si>
    <t>ส่งเสริมผู้ประกอบการให้เข้าถึงแหล่งเงินทุน</t>
  </si>
  <si>
    <t>บริหารจัดการกากของเสียอันตราย และไม่อันตรายได้อย่างถูกต้อง</t>
  </si>
  <si>
    <t>พัฒนาพื้นที่เข้าสู่การเป็นเมืองอุตสาหกรรมเชิงนิเวศ  15 พื้นที่</t>
  </si>
  <si>
    <t>ด้านการจัดการน้ำและสร้างการเติบโตบนคุณภาพชีวิตที่เป็นมิตรกับสิ่งแวดล้อม</t>
  </si>
  <si>
    <t>ด้านการเติบโตที่เป็นมิตรกับสิ่งแวดล้อมเพื่อการพัฒนาอย่างยั่งยืน</t>
  </si>
  <si>
    <t>ด้านการเติบโตที่เป็ฯมิตรกับสิ่งแวดล้อมเพื่อการพัฒนาอย่างยั่งยืน</t>
  </si>
  <si>
    <t>ด้านการจัดการนำและสร้างการเจริญเติบโตบนคุณภาพชีวิตที่เป็นมิตรกับสิ่งแวดล้อม</t>
  </si>
  <si>
    <t>(6) แผนงานบูรณาการพัฒนาและเพิ่มประสิทธิภาพการใช้พลังงานที่เป็นมิตรกับสิ่งแวดล้อม</t>
  </si>
  <si>
    <t>1.1 โครงการเพิ่มประสิทธิภาพหม้อน้ำในภาคอุตสาหกรรม</t>
  </si>
  <si>
    <t>การการใช้พลังงานในภาคอุตสาห
กรรม</t>
  </si>
  <si>
    <t>พัฒนาพื้นที่เพื่อรองรับการจัดทำแผนใช้ที่ดิน 3 พื้นที่</t>
  </si>
  <si>
    <t xml:space="preserve">พัฒนาพื้นที่เข้าสู่การเป็นเมืองอุตสาหกรรมเชิงนิเวศ  </t>
  </si>
  <si>
    <t xml:space="preserve">พัฒนาพื้นที่เข้าสู่การเป็นเมืองอุตสาหกรรมเชิงนิเวศ </t>
  </si>
  <si>
    <t>เพิ่มประสิทธิภาพในการบริหารจัดการภาคอุตสาห
กรรม</t>
  </si>
  <si>
    <t>เพิ่มประสิทธิภาพในการบริหารจัดการภาคอุตสาหด้านสิ่งแวดล้อม ความปลอดภ้ย และสารเคมี
กรรม</t>
  </si>
  <si>
    <t>พัฒนาเมืองอุตสาหกรรมเชิงนิเวศและบริหารจัดการก๊าซเรือนกระจก</t>
  </si>
  <si>
    <t>ลดมลพิษอากาศ น้ำ ในพื้นที่วิกฤต</t>
  </si>
  <si>
    <t>กำกับดูแล และตรวจสอบโรงงานให้ปฏิบัติตามกฎหมาย 8,000 ราย</t>
  </si>
  <si>
    <t>พัฒนาระบบงานบริการอนุญาตตามพรบ.โรงงาน จดทะเบียนเครื่องจักร และบูรณาการฐานข้อมูลกับหน่วยงานที่เกี่ยวข้อง</t>
  </si>
  <si>
    <t>ยุทธศาสตร์ด้านการปรับสมดุลและพัฒนาระบบบริหารจัดการภาครัฐ</t>
  </si>
  <si>
    <t>6.8แผนงานพื้นฐานด้านการปรับสมดุลแลพัฒนาระบบการบริหารจัดการภาครัฐ</t>
  </si>
  <si>
    <t>แผนงานพื้นฐานด้านการสร้างความสามารถในการแข่งขันของประเทศ</t>
  </si>
  <si>
    <t>ด้านสร้างความสามารถในการแข่งขันของประเทศ</t>
  </si>
  <si>
    <t>แผนงานยุทธศาสตร์พัฒนาประเสิทธิภาพและมูลค่าเพิ่มของภาคการผลิต บริการ การค้า และเการลงทุน</t>
  </si>
  <si>
    <t>แผนงานยุทธศาสตร์จัดการผลกระทบจากการเปลี่ยนแปลงสภาวะภูมิอากาศ และภัยพิบัติ</t>
  </si>
  <si>
    <t>ลดปัญหาโลกร้อนและปรับตัวให้พร้อมรับการเปลี่ยนแปลง</t>
  </si>
  <si>
    <t>แผนงานบูรณาการส่งเสิรมวิสาหกิจขนาดกลางและขนาดย่อม</t>
  </si>
  <si>
    <t>พัฒนาผู้ประกอบการ/วิสหากิจขนาดกลางและขนาดย่อม</t>
  </si>
  <si>
    <t>แผนงานบูรณาการบริหารจัดการขยะและสิ่งแวดล้อม</t>
  </si>
  <si>
    <t>พัฒนาเมืองอุตสาหกรรมเชิงนิเวศและเมืองที่เป็นมิตรกับสิ่งแวดล้อม(ของเสียเมืองอุตสาหกรรมเชิงนเวศ เมืองเกษตรสีเขียว คาร์บอนต่ำ)</t>
  </si>
  <si>
    <t>พัฒนาและใช้พลังงานที่เป็นมิตรกับสิ่งแวดล้อม</t>
  </si>
  <si>
    <t>แผนงานบูรณาการพัฒนาและเพิ่มประสิทธิภาพการใช้พลังงานที่เป็นมติรกับสิ่งแวดล้อม</t>
  </si>
  <si>
    <t>ส่งเสริมการค้าและการลงทุน การพัฒนาประเทศสู่ความเป็ฯชาติการค้า</t>
  </si>
  <si>
    <t>7. แผนงานยุทธศาสตร์ด้านการปรับสมดุ,และพัฒนาระบบบริหารจัดการภาครัฐ</t>
  </si>
  <si>
    <t>พื้นที่ที่มีศักยภาพทางอุตสาหกรรม  เพื่อการพัฒนาพื้นที่อุตสาหกรรม  โดยหลักการมีส่วนร่วมของชุมชน เพื่อลดปัญหาและอุปสรรคด้านผังเมืองที่มีต่อการพัฒนาภาคอุตสาหกรรมการดำเนินการดังกล่าวสอดคล้องและนำไปใช้ในการยกระดับพื้นที่ประกอบการอุตสาหกรรมตามแผนแม่บทการพัฒนาเมืองอุตสาหกรรมเชิงนิเวศ  การสนับสนุนให้เกิดการประกอบกิจการและขยายโรงงาน สถานประกอบการในกลุ่มอุตสาหกรรมเป้าหมาย เกิดเขตประกอบการอุตสาหกรรมกลุ่มอุตสาหกรรมเป้าหมาย</t>
  </si>
  <si>
    <t xml:space="preserve">ผู้ประกอบ SME ได้รับการจดทะเบียนเครื่องจักรและสามารถนำไปเป็นหลักทรัพย์ในการค้ำประกันก่อให้เกิดเงินทุนหมุนเวียน   ผู้ประกอบการ SME ได้รับการยกระดับด้านการบริหารจัดการด้านการบริหารจัดการบำรุงรักษาเครื่องจักรเพื่อเพิ่มประสิทธิภาพ </t>
  </si>
  <si>
    <r>
      <t xml:space="preserve">กากอุตสาหกรรมอันตรายได้รับการจัดการอย่างถูกต้อง  ปีละ 0.473 ล้านตัน ไม่อันตราย ปีละประมาณ 8.01 ล้านตัน เมื่อครบ 5 ปี  โรงงาน   ร้อยละ 90  จะเข้าสู่ระบบการจัดการกากฯ ตามกฎหมาย </t>
    </r>
    <r>
      <rPr>
        <u val="single"/>
        <sz val="8"/>
        <color indexed="8"/>
        <rFont val="TH SarabunPSK"/>
        <family val="2"/>
      </rPr>
      <t xml:space="preserve">และได้รับการกำกับดูแลโดย กรอ.และ สอจ. (กรอ.มีโครงการนำร่องตั้งศูนย์ฯ ที่จังหวัดระยองและขยายผลไปสู้จังหวัดอื่นๆ </t>
    </r>
  </si>
  <si>
    <t xml:space="preserve">                       การพัฒนาและปรับทัศนคติบุคลากรเปลี่ยนจากการทำงานในระบบเดิมไปสู่การทำงานในระบบใหม่ ที่มีมาตรฐานสู่ระบบเทคโนโลยีดิจิทัล ด้านวิชาการ ระบบบริหารงานภายใน การให้บริการตามพระราชบัญญัติต่างๆ กฎ ระเบียบ ข้อกำหนด ข้อตกลงระหว่างประเทศที่กรมรับผิดชอบ</t>
  </si>
  <si>
    <r>
      <t>การพัฒนาระบบและมาตรฐานการทำงาน</t>
    </r>
    <r>
      <rPr>
        <sz val="8"/>
        <color indexed="8"/>
        <rFont val="TH SarabunIT๙"/>
        <family val="2"/>
      </rPr>
      <t xml:space="preserve"> การพัฒนา Soft wear การจัดหา Hard wear การบำรุงรักษา และการ Updateการพัฒนาและปรับทัศนคติบุคลากรเปลี่ยนจากการทำงานในระบบเดิมไปสู่การทำงานในระบบใหม่ ที่มีมาตรฐานสู่ระบบเทคโนโลยีดิจิทัล ด้านวิชาการ ระบบบริหารงานภายใน การให้บริการตามพระราชบัญญัติต่างๆ กฎ ระเบียบ ข้อกำหนด ข้อตกลงระหว่างประเทศที่กรมรับผิดชอบ</t>
    </r>
  </si>
  <si>
    <t xml:space="preserve">     ฐานข้อมูลการปล่อยก๊าซเรือนกระจกจากกระบวนการผลิตทางอุตสาหกรรมสูง
เพื่อเป็น Baseline  สำหรับลดการใช้พลังงานในภาคอุตสาหกรรมให้สอดคล้องกับเป้าหมายการพัฒนาที่ยั่งยืน
     ส่งเสริมให้ผู้ประกอบกิจการอุตสาหกรรมดำเนินการมาตรการที่เชื่อมโยงกับการปล่อยก๊าซเรือนกระจกภาคอุตสาหกรรม
</t>
  </si>
  <si>
    <t>1. ผู้ประกอบการได้รับการถ่ายทอดความรู้ พัฒนาและยกระดับเข้าสู่ระบบอุตสาหกรรมสีเขียวอย่างน้อย ปีละ 5,000 ราย                    2. ยกระดับมาตรฐานความปลอดภัยและการป้องกันอัคคีภัย โดยเน้นกลุ่ม SME และกลุ่มมีความเสี่ยงสูงเพื่อลดความสูญเสียจากการเกิดอุบัติเหตุทั่วประเทศ  เพื่อลดอัตราความสูญเสีย ทั้งทรัพย์สิน  รวมทั้งชีวิตซึ่งประเมินค่าไม่ได้ 
            โรงงานปฏิบัติตามกฎหมายได้อย่างมีประสิทธิภาพและพัฒนายกระดับเข้าสู่มาตรฐานความปลอดภัยโรงงานพัฒนาเข้าสู่มาตรฐานความปลอดภัยสากล   โรงงานพัฒนาอย่างต่อเนื่อง(Continuous improvement) เกิดความปลอดภัยที่แท้จริง
3. ภาครัฐได้รับความเชื่อมั่นในการจัดการสารเคมีและวัตถุอันตราย  โรงงาน สถานประกอบการและหน่วยงานที่มีส่วนเกี่ยวข้องปฏิบัติที่สอดคล้องกับพันธกรณีหรือความตกลงระหว่างประเทศ</t>
  </si>
  <si>
    <t>ผู้ประกอบการได้รับความรู้ในการประหยัดพลังงาน ความปลอดภัย รักษาสิ่งแวดล้อม เกิดการยกระดับการใช้งานหม้อไอน้ำในภาคอุตสาหกรรมให้มีประสิทธิภาพ</t>
  </si>
  <si>
    <t>1. ผู้ประกอบการในพื้นที่วิกฤตได้รับความรู้และพัฒนาในการลดการปลดปล่อยสารอินทรีย์ระเหย 2. จัดทำ ทำเนียบ การปลดปล่อยและเคลื่อนย้ายมลพิษ ในพื้นที่วิกฤติ 3. ลดปัญหาการบำบัดสีในน้ำทิ้งโรงงานให้เป็นไปตามมาตรฐานน้ำทิ้งตามที่กำหนด</t>
  </si>
  <si>
    <t>ผู้ประกอบการปฏิบัติตามกฎหมาย และได้รับการส่งเสริมการประกอบธุรกิจอุตสาหกรรมยกระดับความสามารถในการแข่งขันในภาคอุตสาหกรรม</t>
  </si>
  <si>
    <t xml:space="preserve">1. พัฒนาระบบงานและบุคลากรภาคอุตสาหกรรมเพื่อเปลี่ยนผ่านสู่ระบบการบริการภายใต้เทคโนโลยีดิจิทัล
</t>
  </si>
  <si>
    <t>การใช้พลังงานในภาคอุตสาห
กรรม</t>
  </si>
  <si>
    <t>ผู้ประกอบการได้รับความสะวดรวดเร็วเพื่อเป็นการอำนวยความสะดวกให้กับผู้ประกอบการและนักลงทุนในการพิจาณราขออนุญาตตั้งประกอบ ขยาย โรงงานตาม พรบ.โรงงาน และผู้ประกอบการในการนำเข้าส่งออกสารเคมีตาม พรบ.วัตถุอันตราย และการขออนุญาตจดทะเบียนเครื่องจักรเพื่อใช้เป็นหลักทรัพย์ในการขอสินเชื่อกับสถาบันการเงิน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</si>
</sst>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0"/>
    <numFmt numFmtId="177" formatCode="_-* #,##0.0000_-;\-* #,##0.0000_-;_-* &quot;-&quot;??_-;_-@_-"/>
    <numFmt numFmtId="178" formatCode="#,##0.00000"/>
    <numFmt numFmtId="179" formatCode="#,##0.000"/>
    <numFmt numFmtId="180" formatCode="0.000"/>
    <numFmt numFmtId="181" formatCode="_-* #,##0.0000_-;\-* #,##0.0000_-;_-* &quot;-&quot;????_-;_-@_-"/>
    <numFmt numFmtId="182" formatCode="_(* #,##0.0_);_(* \(#,##0.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-* #,##0.000_-;\-* #,##0.000_-;_-* &quot;-&quot;??_-;_-@_-"/>
    <numFmt numFmtId="186" formatCode="0.0000"/>
    <numFmt numFmtId="187" formatCode="_-* #,##0.0000_-;\-* #,##0.0000_-;_-* &quot;-&quot;???_-;_-@_-"/>
    <numFmt numFmtId="188" formatCode="0.0"/>
    <numFmt numFmtId="189" formatCode="_-* #,##0.000_-;\-* #,##0.000_-;_-* &quot;-&quot;???_-;_-@_-"/>
    <numFmt numFmtId="190" formatCode="_-* #,##0.00000_-;\-* #,##0.00000_-;_-* &quot;-&quot;???_-;_-@_-"/>
    <numFmt numFmtId="191" formatCode="_-* #,##0.00_-;\-* #,##0.00_-;_-* &quot;-&quot;???_-;_-@_-"/>
    <numFmt numFmtId="192" formatCode="[$-409]dddd\,\ mmmm\ dd\,\ yyyy"/>
    <numFmt numFmtId="193" formatCode="[$-409]h:mm:ss\ AM/PM"/>
    <numFmt numFmtId="194" formatCode="0.0000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20"/>
      <color indexed="8"/>
      <name val="TH SarabunPSK"/>
      <family val="2"/>
    </font>
    <font>
      <b/>
      <sz val="20"/>
      <color indexed="10"/>
      <name val="TH SarabunPSK"/>
      <family val="2"/>
    </font>
    <font>
      <u val="single"/>
      <sz val="8"/>
      <color indexed="8"/>
      <name val="TH SarabunPSK"/>
      <family val="2"/>
    </font>
    <font>
      <sz val="8"/>
      <color indexed="8"/>
      <name val="TH SarabunIT๙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color indexed="8"/>
      <name val="Calibri"/>
      <family val="2"/>
    </font>
    <font>
      <sz val="48"/>
      <color indexed="8"/>
      <name val="Calibri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60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b/>
      <sz val="11"/>
      <color indexed="10"/>
      <name val="TH SarabunPSK"/>
      <family val="2"/>
    </font>
    <font>
      <b/>
      <sz val="11"/>
      <color indexed="17"/>
      <name val="TH SarabunPSK"/>
      <family val="2"/>
    </font>
    <font>
      <sz val="8"/>
      <color indexed="8"/>
      <name val="TH SarabunPSK"/>
      <family val="2"/>
    </font>
    <font>
      <b/>
      <sz val="7"/>
      <color indexed="8"/>
      <name val="TH SarabunPSK"/>
      <family val="2"/>
    </font>
    <font>
      <b/>
      <sz val="12"/>
      <color indexed="10"/>
      <name val="TH SarabunPSK"/>
      <family val="2"/>
    </font>
    <font>
      <b/>
      <sz val="9"/>
      <color indexed="8"/>
      <name val="TH SarabunPSK"/>
      <family val="2"/>
    </font>
    <font>
      <b/>
      <sz val="4"/>
      <color indexed="8"/>
      <name val="TH SarabunPSK"/>
      <family val="2"/>
    </font>
    <font>
      <b/>
      <sz val="6"/>
      <color indexed="8"/>
      <name val="TH SarabunPSK"/>
      <family val="2"/>
    </font>
    <font>
      <sz val="6"/>
      <color indexed="8"/>
      <name val="TH SarabunPSK"/>
      <family val="2"/>
    </font>
    <font>
      <sz val="7"/>
      <color indexed="8"/>
      <name val="TH SarabunPSK"/>
      <family val="2"/>
    </font>
    <font>
      <sz val="16"/>
      <color indexed="8"/>
      <name val="TH SarabunIT๙"/>
      <family val="2"/>
    </font>
    <font>
      <b/>
      <sz val="10"/>
      <color indexed="8"/>
      <name val="TH SarabunPSK"/>
      <family val="2"/>
    </font>
    <font>
      <b/>
      <sz val="20"/>
      <color indexed="8"/>
      <name val="TH SarabunIT๙"/>
      <family val="0"/>
    </font>
    <font>
      <b/>
      <sz val="18"/>
      <color indexed="10"/>
      <name val="TH SarabunIT๙"/>
      <family val="0"/>
    </font>
    <font>
      <sz val="18"/>
      <color indexed="10"/>
      <name val="TH SarabunIT๙"/>
      <family val="0"/>
    </font>
    <font>
      <sz val="16"/>
      <color indexed="10"/>
      <name val="TH SarabunIT๙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sz val="48"/>
      <color theme="1"/>
      <name val="Calibri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11"/>
      <color rgb="FFFF0000"/>
      <name val="TH SarabunPSK"/>
      <family val="2"/>
    </font>
    <font>
      <b/>
      <sz val="11"/>
      <color theme="1" tint="0.04998999834060669"/>
      <name val="TH SarabunPSK"/>
      <family val="2"/>
    </font>
    <font>
      <b/>
      <sz val="11"/>
      <color rgb="FF00B050"/>
      <name val="TH SarabunPSK"/>
      <family val="2"/>
    </font>
    <font>
      <sz val="8"/>
      <color theme="1"/>
      <name val="TH SarabunPSK"/>
      <family val="2"/>
    </font>
    <font>
      <b/>
      <sz val="7"/>
      <color theme="1"/>
      <name val="TH SarabunPSK"/>
      <family val="2"/>
    </font>
    <font>
      <b/>
      <sz val="12"/>
      <color rgb="FFFF0000"/>
      <name val="TH SarabunPSK"/>
      <family val="2"/>
    </font>
    <font>
      <b/>
      <sz val="9"/>
      <color theme="1"/>
      <name val="TH SarabunPSK"/>
      <family val="2"/>
    </font>
    <font>
      <b/>
      <sz val="4"/>
      <color theme="1"/>
      <name val="TH SarabunPSK"/>
      <family val="2"/>
    </font>
    <font>
      <b/>
      <sz val="6"/>
      <color theme="1"/>
      <name val="TH SarabunPSK"/>
      <family val="2"/>
    </font>
    <font>
      <sz val="6"/>
      <color theme="1"/>
      <name val="TH SarabunPSK"/>
      <family val="2"/>
    </font>
    <font>
      <sz val="7"/>
      <color theme="1"/>
      <name val="TH SarabunPSK"/>
      <family val="2"/>
    </font>
    <font>
      <sz val="16"/>
      <color theme="1"/>
      <name val="TH SarabunIT๙"/>
      <family val="2"/>
    </font>
    <font>
      <b/>
      <sz val="10"/>
      <color theme="1"/>
      <name val="TH SarabunPSK"/>
      <family val="2"/>
    </font>
    <font>
      <b/>
      <sz val="20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8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0" xfId="42" applyFont="1" applyBorder="1" applyAlignment="1">
      <alignment/>
    </xf>
    <xf numFmtId="175" fontId="0" fillId="10" borderId="10" xfId="42" applyNumberFormat="1" applyFont="1" applyFill="1" applyBorder="1" applyAlignment="1">
      <alignment/>
    </xf>
    <xf numFmtId="175" fontId="0" fillId="10" borderId="10" xfId="42" applyFont="1" applyFill="1" applyBorder="1" applyAlignment="1">
      <alignment/>
    </xf>
    <xf numFmtId="175" fontId="0" fillId="3" borderId="10" xfId="42" applyNumberFormat="1" applyFont="1" applyFill="1" applyBorder="1" applyAlignment="1">
      <alignment/>
    </xf>
    <xf numFmtId="175" fontId="0" fillId="3" borderId="10" xfId="42" applyFont="1" applyFill="1" applyBorder="1" applyAlignment="1">
      <alignment/>
    </xf>
    <xf numFmtId="175" fontId="0" fillId="33" borderId="10" xfId="42" applyNumberFormat="1" applyFont="1" applyFill="1" applyBorder="1" applyAlignment="1">
      <alignment/>
    </xf>
    <xf numFmtId="175" fontId="0" fillId="33" borderId="10" xfId="42" applyFont="1" applyFill="1" applyBorder="1" applyAlignment="1">
      <alignment/>
    </xf>
    <xf numFmtId="175" fontId="0" fillId="34" borderId="10" xfId="42" applyNumberFormat="1" applyFont="1" applyFill="1" applyBorder="1" applyAlignment="1">
      <alignment/>
    </xf>
    <xf numFmtId="175" fontId="0" fillId="34" borderId="10" xfId="42" applyFont="1" applyFill="1" applyBorder="1" applyAlignment="1">
      <alignment/>
    </xf>
    <xf numFmtId="175" fontId="0" fillId="19" borderId="10" xfId="42" applyNumberFormat="1" applyFont="1" applyFill="1" applyBorder="1" applyAlignment="1">
      <alignment/>
    </xf>
    <xf numFmtId="175" fontId="0" fillId="19" borderId="10" xfId="42" applyFont="1" applyFill="1" applyBorder="1" applyAlignment="1">
      <alignment/>
    </xf>
    <xf numFmtId="175" fontId="0" fillId="0" borderId="10" xfId="42" applyNumberFormat="1" applyFont="1" applyBorder="1" applyAlignment="1">
      <alignment/>
    </xf>
    <xf numFmtId="0" fontId="0" fillId="10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36" borderId="0" xfId="0" applyFill="1" applyAlignment="1">
      <alignment/>
    </xf>
    <xf numFmtId="0" fontId="0" fillId="36" borderId="19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10" borderId="20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4" borderId="16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vertical="top" wrapText="1"/>
    </xf>
    <xf numFmtId="0" fontId="0" fillId="19" borderId="2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8" xfId="0" applyFill="1" applyBorder="1" applyAlignment="1">
      <alignment vertical="top" wrapText="1"/>
    </xf>
    <xf numFmtId="0" fontId="0" fillId="19" borderId="20" xfId="0" applyFill="1" applyBorder="1" applyAlignment="1">
      <alignment vertical="top" wrapText="1"/>
    </xf>
    <xf numFmtId="0" fontId="0" fillId="34" borderId="18" xfId="0" applyFill="1" applyBorder="1" applyAlignment="1">
      <alignment wrapText="1"/>
    </xf>
    <xf numFmtId="0" fontId="0" fillId="33" borderId="16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5" xfId="0" applyBorder="1" applyAlignment="1">
      <alignment/>
    </xf>
    <xf numFmtId="0" fontId="0" fillId="10" borderId="24" xfId="0" applyFill="1" applyBorder="1" applyAlignment="1">
      <alignment/>
    </xf>
    <xf numFmtId="0" fontId="0" fillId="10" borderId="23" xfId="0" applyFill="1" applyBorder="1" applyAlignment="1">
      <alignment vertical="top"/>
    </xf>
    <xf numFmtId="0" fontId="0" fillId="10" borderId="23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8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18" xfId="0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" borderId="24" xfId="0" applyFill="1" applyBorder="1" applyAlignment="1">
      <alignment/>
    </xf>
    <xf numFmtId="0" fontId="0" fillId="0" borderId="14" xfId="0" applyBorder="1" applyAlignment="1">
      <alignment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10" borderId="20" xfId="0" applyFill="1" applyBorder="1" applyAlignment="1" quotePrefix="1">
      <alignment vertical="top" wrapText="1"/>
    </xf>
    <xf numFmtId="0" fontId="0" fillId="10" borderId="20" xfId="0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10" borderId="0" xfId="0" applyFill="1" applyBorder="1" applyAlignment="1">
      <alignment vertical="top"/>
    </xf>
    <xf numFmtId="0" fontId="0" fillId="34" borderId="21" xfId="0" applyFill="1" applyBorder="1" applyAlignment="1">
      <alignment/>
    </xf>
    <xf numFmtId="0" fontId="0" fillId="34" borderId="24" xfId="0" applyFill="1" applyBorder="1" applyAlignment="1">
      <alignment/>
    </xf>
    <xf numFmtId="0" fontId="0" fillId="10" borderId="24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19" borderId="0" xfId="0" applyFill="1" applyAlignment="1">
      <alignment vertical="top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3" borderId="18" xfId="0" applyFill="1" applyBorder="1" applyAlignment="1">
      <alignment vertical="top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 quotePrefix="1">
      <alignment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2" fillId="3" borderId="23" xfId="0" applyFont="1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24" xfId="0" applyFill="1" applyBorder="1" applyAlignment="1" quotePrefix="1">
      <alignment wrapText="1"/>
    </xf>
    <xf numFmtId="0" fontId="82" fillId="3" borderId="23" xfId="0" applyFont="1" applyFill="1" applyBorder="1" applyAlignment="1">
      <alignment vertical="top" wrapText="1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Border="1" applyAlignment="1" quotePrefix="1">
      <alignment vertical="top" wrapText="1"/>
    </xf>
    <xf numFmtId="0" fontId="0" fillId="3" borderId="20" xfId="0" applyFill="1" applyBorder="1" applyAlignment="1">
      <alignment vertical="top" wrapText="1"/>
    </xf>
    <xf numFmtId="0" fontId="0" fillId="19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3" borderId="18" xfId="0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10" borderId="18" xfId="0" applyFill="1" applyBorder="1" applyAlignment="1">
      <alignment vertical="top"/>
    </xf>
    <xf numFmtId="0" fontId="0" fillId="34" borderId="20" xfId="0" applyFill="1" applyBorder="1" applyAlignment="1">
      <alignment wrapText="1"/>
    </xf>
    <xf numFmtId="0" fontId="0" fillId="34" borderId="20" xfId="0" applyFill="1" applyBorder="1" applyAlignment="1">
      <alignment vertical="top"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82" fillId="3" borderId="0" xfId="0" applyFont="1" applyFill="1" applyBorder="1" applyAlignment="1">
      <alignment vertical="top"/>
    </xf>
    <xf numFmtId="175" fontId="0" fillId="3" borderId="10" xfId="42" applyNumberFormat="1" applyFont="1" applyFill="1" applyBorder="1" applyAlignment="1">
      <alignment vertical="top"/>
    </xf>
    <xf numFmtId="0" fontId="0" fillId="3" borderId="18" xfId="0" applyFill="1" applyBorder="1" applyAlignment="1">
      <alignment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175" fontId="0" fillId="3" borderId="10" xfId="42" applyFont="1" applyFill="1" applyBorder="1" applyAlignment="1">
      <alignment horizontal="right" vertical="top"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17" xfId="0" applyFill="1" applyBorder="1" applyAlignment="1">
      <alignment/>
    </xf>
    <xf numFmtId="175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" borderId="19" xfId="0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17" xfId="0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5" fillId="0" borderId="20" xfId="0" applyFont="1" applyBorder="1" applyAlignment="1">
      <alignment vertical="center" wrapText="1"/>
    </xf>
    <xf numFmtId="0" fontId="85" fillId="0" borderId="15" xfId="0" applyFont="1" applyBorder="1" applyAlignment="1">
      <alignment horizontal="center" vertical="top" wrapText="1"/>
    </xf>
    <xf numFmtId="0" fontId="85" fillId="35" borderId="10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top" wrapText="1"/>
    </xf>
    <xf numFmtId="0" fontId="85" fillId="35" borderId="10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top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89" fillId="0" borderId="14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left" vertical="top" wrapText="1"/>
    </xf>
    <xf numFmtId="0" fontId="89" fillId="0" borderId="10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left" vertical="top" wrapText="1"/>
    </xf>
    <xf numFmtId="0" fontId="93" fillId="0" borderId="15" xfId="0" applyFont="1" applyBorder="1" applyAlignment="1">
      <alignment vertical="center" wrapText="1"/>
    </xf>
    <xf numFmtId="0" fontId="94" fillId="0" borderId="15" xfId="0" applyFont="1" applyBorder="1" applyAlignment="1">
      <alignment vertical="center" wrapText="1"/>
    </xf>
    <xf numFmtId="0" fontId="94" fillId="0" borderId="17" xfId="0" applyFont="1" applyBorder="1" applyAlignment="1">
      <alignment vertical="center" wrapText="1"/>
    </xf>
    <xf numFmtId="0" fontId="85" fillId="0" borderId="11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top" wrapText="1"/>
    </xf>
    <xf numFmtId="0" fontId="92" fillId="0" borderId="18" xfId="0" applyFont="1" applyBorder="1" applyAlignment="1">
      <alignment horizontal="left" vertical="top" wrapText="1"/>
    </xf>
    <xf numFmtId="0" fontId="92" fillId="0" borderId="10" xfId="65" applyFont="1" applyBorder="1" applyAlignment="1">
      <alignment vertical="top" wrapText="1"/>
      <protection/>
    </xf>
    <xf numFmtId="0" fontId="92" fillId="0" borderId="10" xfId="0" applyFont="1" applyBorder="1" applyAlignment="1">
      <alignment vertical="top" wrapText="1"/>
    </xf>
    <xf numFmtId="0" fontId="7" fillId="0" borderId="10" xfId="66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92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92" fillId="0" borderId="10" xfId="0" applyFont="1" applyBorder="1" applyAlignment="1">
      <alignment horizontal="left" vertical="top" wrapText="1"/>
    </xf>
    <xf numFmtId="0" fontId="92" fillId="0" borderId="10" xfId="0" applyFont="1" applyBorder="1" applyAlignment="1">
      <alignment horizontal="left" vertical="center" wrapText="1"/>
    </xf>
    <xf numFmtId="0" fontId="92" fillId="0" borderId="10" xfId="0" applyFont="1" applyFill="1" applyBorder="1" applyAlignment="1">
      <alignment vertical="top" wrapText="1"/>
    </xf>
    <xf numFmtId="0" fontId="92" fillId="0" borderId="28" xfId="65" applyFont="1" applyFill="1" applyBorder="1" applyAlignment="1">
      <alignment vertical="top" wrapText="1"/>
      <protection/>
    </xf>
    <xf numFmtId="0" fontId="87" fillId="0" borderId="11" xfId="0" applyFont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top"/>
    </xf>
    <xf numFmtId="176" fontId="92" fillId="0" borderId="18" xfId="0" applyNumberFormat="1" applyFont="1" applyBorder="1" applyAlignment="1">
      <alignment vertical="top" shrinkToFit="1"/>
    </xf>
    <xf numFmtId="176" fontId="92" fillId="0" borderId="10" xfId="0" applyNumberFormat="1" applyFont="1" applyBorder="1" applyAlignment="1">
      <alignment vertical="top" shrinkToFit="1"/>
    </xf>
    <xf numFmtId="176" fontId="92" fillId="0" borderId="10" xfId="0" applyNumberFormat="1" applyFont="1" applyFill="1" applyBorder="1" applyAlignment="1">
      <alignment vertical="top" shrinkToFit="1"/>
    </xf>
    <xf numFmtId="176" fontId="92" fillId="0" borderId="10" xfId="44" applyNumberFormat="1" applyFont="1" applyBorder="1" applyAlignment="1">
      <alignment vertical="top" shrinkToFit="1"/>
    </xf>
    <xf numFmtId="176" fontId="91" fillId="33" borderId="13" xfId="44" applyNumberFormat="1" applyFont="1" applyFill="1" applyBorder="1" applyAlignment="1">
      <alignment horizontal="right" vertical="top" shrinkToFit="1"/>
    </xf>
    <xf numFmtId="176" fontId="92" fillId="0" borderId="21" xfId="44" applyNumberFormat="1" applyFont="1" applyBorder="1" applyAlignment="1">
      <alignment horizontal="right" vertical="top" shrinkToFit="1"/>
    </xf>
    <xf numFmtId="176" fontId="7" fillId="0" borderId="10" xfId="0" applyNumberFormat="1" applyFont="1" applyBorder="1" applyAlignment="1">
      <alignment horizontal="right" vertical="top" shrinkToFit="1"/>
    </xf>
    <xf numFmtId="176" fontId="7" fillId="0" borderId="13" xfId="44" applyNumberFormat="1" applyFont="1" applyBorder="1" applyAlignment="1">
      <alignment horizontal="right" vertical="top" shrinkToFit="1"/>
    </xf>
    <xf numFmtId="176" fontId="7" fillId="0" borderId="10" xfId="44" applyNumberFormat="1" applyFont="1" applyBorder="1" applyAlignment="1">
      <alignment horizontal="right" vertical="center" shrinkToFit="1"/>
    </xf>
    <xf numFmtId="176" fontId="7" fillId="0" borderId="13" xfId="44" applyNumberFormat="1" applyFont="1" applyBorder="1" applyAlignment="1">
      <alignment horizontal="right" vertical="center" shrinkToFit="1"/>
    </xf>
    <xf numFmtId="176" fontId="7" fillId="0" borderId="13" xfId="45" applyNumberFormat="1" applyFont="1" applyBorder="1" applyAlignment="1">
      <alignment horizontal="right" vertical="top" shrinkToFit="1"/>
    </xf>
    <xf numFmtId="176" fontId="9" fillId="0" borderId="10" xfId="64" applyNumberFormat="1" applyFont="1" applyFill="1" applyBorder="1" applyAlignment="1">
      <alignment horizontal="right" vertical="top" shrinkToFit="1"/>
    </xf>
    <xf numFmtId="0" fontId="91" fillId="3" borderId="10" xfId="0" applyFont="1" applyFill="1" applyBorder="1" applyAlignment="1">
      <alignment vertical="top" wrapText="1"/>
    </xf>
    <xf numFmtId="0" fontId="92" fillId="35" borderId="10" xfId="65" applyFont="1" applyFill="1" applyBorder="1" applyAlignment="1">
      <alignment horizontal="left" vertical="top" wrapText="1"/>
      <protection/>
    </xf>
    <xf numFmtId="0" fontId="92" fillId="0" borderId="10" xfId="0" applyFont="1" applyFill="1" applyBorder="1" applyAlignment="1">
      <alignment vertical="top"/>
    </xf>
    <xf numFmtId="0" fontId="95" fillId="0" borderId="10" xfId="0" applyFont="1" applyBorder="1" applyAlignment="1">
      <alignment horizontal="left" vertical="top" wrapText="1"/>
    </xf>
    <xf numFmtId="0" fontId="92" fillId="0" borderId="10" xfId="65" applyFont="1" applyBorder="1" applyAlignment="1">
      <alignment horizontal="left" vertical="top" wrapText="1"/>
      <protection/>
    </xf>
    <xf numFmtId="0" fontId="7" fillId="35" borderId="10" xfId="66" applyFont="1" applyFill="1" applyBorder="1" applyAlignment="1">
      <alignment vertical="top" wrapText="1"/>
      <protection/>
    </xf>
    <xf numFmtId="0" fontId="91" fillId="0" borderId="10" xfId="0" applyFont="1" applyBorder="1" applyAlignment="1">
      <alignment vertical="top" wrapText="1"/>
    </xf>
    <xf numFmtId="176" fontId="92" fillId="0" borderId="10" xfId="65" applyNumberFormat="1" applyFont="1" applyBorder="1" applyAlignment="1">
      <alignment vertical="top" shrinkToFit="1"/>
      <protection/>
    </xf>
    <xf numFmtId="176" fontId="7" fillId="35" borderId="10" xfId="65" applyNumberFormat="1" applyFont="1" applyFill="1" applyBorder="1" applyAlignment="1">
      <alignment horizontal="right" vertical="top" shrinkToFit="1"/>
      <protection/>
    </xf>
    <xf numFmtId="176" fontId="7" fillId="0" borderId="10" xfId="65" applyNumberFormat="1" applyFont="1" applyBorder="1" applyAlignment="1">
      <alignment horizontal="right" vertical="top" shrinkToFit="1"/>
      <protection/>
    </xf>
    <xf numFmtId="176" fontId="92" fillId="0" borderId="10" xfId="46" applyNumberFormat="1" applyFont="1" applyBorder="1" applyAlignment="1">
      <alignment horizontal="right" vertical="top" shrinkToFit="1"/>
    </xf>
    <xf numFmtId="176" fontId="92" fillId="0" borderId="10" xfId="46" applyNumberFormat="1" applyFont="1" applyBorder="1" applyAlignment="1">
      <alignment vertical="top" shrinkToFit="1"/>
    </xf>
    <xf numFmtId="176" fontId="96" fillId="0" borderId="10" xfId="0" applyNumberFormat="1" applyFont="1" applyBorder="1" applyAlignment="1">
      <alignment vertical="top" shrinkToFit="1"/>
    </xf>
    <xf numFmtId="176" fontId="92" fillId="35" borderId="10" xfId="0" applyNumberFormat="1" applyFont="1" applyFill="1" applyBorder="1" applyAlignment="1">
      <alignment vertical="top" shrinkToFit="1"/>
    </xf>
    <xf numFmtId="0" fontId="92" fillId="0" borderId="10" xfId="0" applyFont="1" applyBorder="1" applyAlignment="1" quotePrefix="1">
      <alignment vertical="top" wrapText="1"/>
    </xf>
    <xf numFmtId="0" fontId="84" fillId="0" borderId="10" xfId="0" applyFont="1" applyBorder="1" applyAlignment="1">
      <alignment/>
    </xf>
    <xf numFmtId="176" fontId="7" fillId="0" borderId="10" xfId="44" applyNumberFormat="1" applyFont="1" applyBorder="1" applyAlignment="1">
      <alignment horizontal="right" vertical="top" shrinkToFit="1"/>
    </xf>
    <xf numFmtId="176" fontId="92" fillId="0" borderId="10" xfId="0" applyNumberFormat="1" applyFont="1" applyBorder="1" applyAlignment="1">
      <alignment horizontal="right" vertical="top" shrinkToFit="1"/>
    </xf>
    <xf numFmtId="176" fontId="92" fillId="0" borderId="10" xfId="44" applyNumberFormat="1" applyFont="1" applyFill="1" applyBorder="1" applyAlignment="1">
      <alignment vertical="top" shrinkToFit="1"/>
    </xf>
    <xf numFmtId="177" fontId="91" fillId="33" borderId="10" xfId="44" applyNumberFormat="1" applyFont="1" applyFill="1" applyBorder="1" applyAlignment="1">
      <alignment horizontal="right" vertical="top" shrinkToFit="1"/>
    </xf>
    <xf numFmtId="177" fontId="92" fillId="33" borderId="10" xfId="0" applyNumberFormat="1" applyFont="1" applyFill="1" applyBorder="1" applyAlignment="1">
      <alignment horizontal="left" vertical="top" shrinkToFit="1"/>
    </xf>
    <xf numFmtId="177" fontId="92" fillId="0" borderId="10" xfId="44" applyNumberFormat="1" applyFont="1" applyBorder="1" applyAlignment="1">
      <alignment horizontal="right" vertical="top" shrinkToFit="1"/>
    </xf>
    <xf numFmtId="177" fontId="91" fillId="0" borderId="10" xfId="44" applyNumberFormat="1" applyFont="1" applyBorder="1" applyAlignment="1">
      <alignment horizontal="right" vertical="top" shrinkToFit="1"/>
    </xf>
    <xf numFmtId="177" fontId="7" fillId="0" borderId="10" xfId="44" applyNumberFormat="1" applyFont="1" applyBorder="1" applyAlignment="1">
      <alignment horizontal="right" vertical="top" shrinkToFit="1"/>
    </xf>
    <xf numFmtId="0" fontId="84" fillId="0" borderId="20" xfId="0" applyFont="1" applyBorder="1" applyAlignment="1">
      <alignment/>
    </xf>
    <xf numFmtId="0" fontId="84" fillId="0" borderId="19" xfId="0" applyFont="1" applyBorder="1" applyAlignment="1">
      <alignment/>
    </xf>
    <xf numFmtId="176" fontId="85" fillId="33" borderId="10" xfId="0" applyNumberFormat="1" applyFont="1" applyFill="1" applyBorder="1" applyAlignment="1">
      <alignment horizontal="center" vertical="center" wrapText="1"/>
    </xf>
    <xf numFmtId="176" fontId="85" fillId="35" borderId="10" xfId="0" applyNumberFormat="1" applyFont="1" applyFill="1" applyBorder="1" applyAlignment="1">
      <alignment horizontal="center" vertical="center" shrinkToFit="1"/>
    </xf>
    <xf numFmtId="184" fontId="91" fillId="3" borderId="10" xfId="42" applyNumberFormat="1" applyFont="1" applyFill="1" applyBorder="1" applyAlignment="1">
      <alignment horizontal="right" vertical="top" shrinkToFit="1"/>
    </xf>
    <xf numFmtId="177" fontId="85" fillId="35" borderId="10" xfId="0" applyNumberFormat="1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5" fillId="35" borderId="19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top" wrapText="1"/>
    </xf>
    <xf numFmtId="0" fontId="85" fillId="0" borderId="13" xfId="0" applyFont="1" applyBorder="1" applyAlignment="1">
      <alignment horizontal="center" vertical="top" wrapText="1"/>
    </xf>
    <xf numFmtId="0" fontId="84" fillId="0" borderId="13" xfId="0" applyFont="1" applyBorder="1" applyAlignment="1">
      <alignment/>
    </xf>
    <xf numFmtId="0" fontId="85" fillId="0" borderId="10" xfId="0" applyFont="1" applyBorder="1" applyAlignment="1">
      <alignment horizontal="center" vertical="top" wrapText="1"/>
    </xf>
    <xf numFmtId="0" fontId="90" fillId="0" borderId="20" xfId="0" applyFont="1" applyBorder="1" applyAlignment="1">
      <alignment vertical="top" wrapText="1"/>
    </xf>
    <xf numFmtId="0" fontId="92" fillId="0" borderId="0" xfId="0" applyFont="1" applyBorder="1" applyAlignment="1">
      <alignment/>
    </xf>
    <xf numFmtId="0" fontId="84" fillId="0" borderId="24" xfId="0" applyFont="1" applyBorder="1" applyAlignment="1">
      <alignment/>
    </xf>
    <xf numFmtId="0" fontId="94" fillId="0" borderId="10" xfId="0" applyFont="1" applyBorder="1" applyAlignment="1">
      <alignment vertical="center" wrapText="1"/>
    </xf>
    <xf numFmtId="0" fontId="7" fillId="0" borderId="19" xfId="0" applyFont="1" applyFill="1" applyBorder="1" applyAlignment="1">
      <alignment vertical="top" wrapText="1"/>
    </xf>
    <xf numFmtId="0" fontId="92" fillId="0" borderId="11" xfId="0" applyFont="1" applyBorder="1" applyAlignment="1">
      <alignment horizontal="left" vertical="top" wrapText="1"/>
    </xf>
    <xf numFmtId="0" fontId="92" fillId="0" borderId="11" xfId="0" applyFont="1" applyBorder="1" applyAlignment="1">
      <alignment vertical="top" wrapText="1"/>
    </xf>
    <xf numFmtId="0" fontId="92" fillId="0" borderId="17" xfId="0" applyFont="1" applyFill="1" applyBorder="1" applyAlignment="1">
      <alignment horizontal="left" vertical="top" wrapText="1" indent="4"/>
    </xf>
    <xf numFmtId="0" fontId="92" fillId="0" borderId="23" xfId="0" applyFont="1" applyBorder="1" applyAlignment="1">
      <alignment horizontal="center" vertical="top"/>
    </xf>
    <xf numFmtId="184" fontId="92" fillId="35" borderId="21" xfId="42" applyNumberFormat="1" applyFont="1" applyFill="1" applyBorder="1" applyAlignment="1">
      <alignment horizontal="right" vertical="top" shrinkToFit="1"/>
    </xf>
    <xf numFmtId="0" fontId="92" fillId="35" borderId="17" xfId="0" applyFont="1" applyFill="1" applyBorder="1" applyAlignment="1">
      <alignment vertical="top" wrapText="1"/>
    </xf>
    <xf numFmtId="187" fontId="7" fillId="0" borderId="21" xfId="0" applyNumberFormat="1" applyFont="1" applyBorder="1" applyAlignment="1">
      <alignment vertical="top" shrinkToFit="1"/>
    </xf>
    <xf numFmtId="187" fontId="85" fillId="35" borderId="10" xfId="0" applyNumberFormat="1" applyFont="1" applyFill="1" applyBorder="1" applyAlignment="1">
      <alignment vertical="top" shrinkToFit="1"/>
    </xf>
    <xf numFmtId="0" fontId="93" fillId="0" borderId="19" xfId="0" applyFont="1" applyBorder="1" applyAlignment="1">
      <alignment vertical="center" wrapText="1"/>
    </xf>
    <xf numFmtId="184" fontId="85" fillId="35" borderId="18" xfId="42" applyNumberFormat="1" applyFont="1" applyFill="1" applyBorder="1" applyAlignment="1">
      <alignment horizontal="center" vertical="center" shrinkToFit="1"/>
    </xf>
    <xf numFmtId="0" fontId="9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93" fillId="0" borderId="17" xfId="0" applyFont="1" applyBorder="1" applyAlignment="1">
      <alignment vertical="center" wrapText="1"/>
    </xf>
    <xf numFmtId="0" fontId="92" fillId="0" borderId="1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81" fontId="9" fillId="0" borderId="22" xfId="0" applyNumberFormat="1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indent="4"/>
    </xf>
    <xf numFmtId="181" fontId="9" fillId="0" borderId="22" xfId="0" applyNumberFormat="1" applyFont="1" applyFill="1" applyBorder="1" applyAlignment="1">
      <alignment vertical="top" shrinkToFit="1"/>
    </xf>
    <xf numFmtId="181" fontId="7" fillId="0" borderId="22" xfId="0" applyNumberFormat="1" applyFont="1" applyFill="1" applyBorder="1" applyAlignment="1">
      <alignment vertical="top" shrinkToFit="1"/>
    </xf>
    <xf numFmtId="181" fontId="7" fillId="0" borderId="13" xfId="0" applyNumberFormat="1" applyFont="1" applyBorder="1" applyAlignment="1">
      <alignment vertical="top" shrinkToFit="1"/>
    </xf>
    <xf numFmtId="0" fontId="93" fillId="0" borderId="15" xfId="0" applyFont="1" applyBorder="1" applyAlignment="1">
      <alignment vertical="top" wrapText="1"/>
    </xf>
    <xf numFmtId="186" fontId="85" fillId="35" borderId="10" xfId="0" applyNumberFormat="1" applyFont="1" applyFill="1" applyBorder="1" applyAlignment="1">
      <alignment horizontal="center" vertical="top" wrapText="1"/>
    </xf>
    <xf numFmtId="0" fontId="91" fillId="0" borderId="19" xfId="0" applyFont="1" applyFill="1" applyBorder="1" applyAlignment="1">
      <alignment vertical="top" wrapText="1"/>
    </xf>
    <xf numFmtId="0" fontId="93" fillId="0" borderId="11" xfId="0" applyFont="1" applyBorder="1" applyAlignment="1">
      <alignment vertical="center" wrapText="1"/>
    </xf>
    <xf numFmtId="0" fontId="91" fillId="0" borderId="10" xfId="0" applyFont="1" applyFill="1" applyBorder="1" applyAlignment="1">
      <alignment vertical="top" wrapText="1"/>
    </xf>
    <xf numFmtId="0" fontId="92" fillId="0" borderId="10" xfId="0" applyFont="1" applyFill="1" applyBorder="1" applyAlignment="1">
      <alignment horizontal="left" vertical="top" wrapText="1" indent="4"/>
    </xf>
    <xf numFmtId="187" fontId="92" fillId="0" borderId="21" xfId="0" applyNumberFormat="1" applyFont="1" applyFill="1" applyBorder="1" applyAlignment="1">
      <alignment vertical="top" shrinkToFit="1"/>
    </xf>
    <xf numFmtId="189" fontId="92" fillId="0" borderId="21" xfId="0" applyNumberFormat="1" applyFont="1" applyFill="1" applyBorder="1" applyAlignment="1">
      <alignment vertical="top" shrinkToFit="1"/>
    </xf>
    <xf numFmtId="187" fontId="91" fillId="33" borderId="21" xfId="0" applyNumberFormat="1" applyFont="1" applyFill="1" applyBorder="1" applyAlignment="1">
      <alignment vertical="top" shrinkToFit="1"/>
    </xf>
    <xf numFmtId="181" fontId="85" fillId="35" borderId="18" xfId="0" applyNumberFormat="1" applyFont="1" applyFill="1" applyBorder="1" applyAlignment="1">
      <alignment horizontal="center" vertical="center" wrapText="1"/>
    </xf>
    <xf numFmtId="187" fontId="91" fillId="33" borderId="10" xfId="0" applyNumberFormat="1" applyFont="1" applyFill="1" applyBorder="1" applyAlignment="1">
      <alignment vertical="top" shrinkToFit="1"/>
    </xf>
    <xf numFmtId="0" fontId="84" fillId="0" borderId="11" xfId="0" applyFont="1" applyBorder="1" applyAlignment="1">
      <alignment horizontal="center" vertical="top" wrapText="1"/>
    </xf>
    <xf numFmtId="177" fontId="92" fillId="0" borderId="21" xfId="44" applyNumberFormat="1" applyFont="1" applyFill="1" applyBorder="1" applyAlignment="1">
      <alignment vertical="top" shrinkToFit="1"/>
    </xf>
    <xf numFmtId="177" fontId="7" fillId="33" borderId="10" xfId="0" applyNumberFormat="1" applyFont="1" applyFill="1" applyBorder="1" applyAlignment="1">
      <alignment vertical="top" shrinkToFit="1"/>
    </xf>
    <xf numFmtId="177" fontId="92" fillId="0" borderId="16" xfId="44" applyNumberFormat="1" applyFont="1" applyFill="1" applyBorder="1" applyAlignment="1">
      <alignment vertical="top" shrinkToFit="1"/>
    </xf>
    <xf numFmtId="177" fontId="92" fillId="0" borderId="10" xfId="44" applyNumberFormat="1" applyFont="1" applyFill="1" applyBorder="1" applyAlignment="1">
      <alignment vertical="top" shrinkToFit="1"/>
    </xf>
    <xf numFmtId="0" fontId="92" fillId="0" borderId="20" xfId="0" applyFont="1" applyFill="1" applyBorder="1" applyAlignment="1">
      <alignment vertical="top" wrapText="1"/>
    </xf>
    <xf numFmtId="177" fontId="85" fillId="35" borderId="18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0" fontId="93" fillId="0" borderId="10" xfId="0" applyFont="1" applyBorder="1" applyAlignment="1">
      <alignment vertical="center" wrapText="1"/>
    </xf>
    <xf numFmtId="180" fontId="85" fillId="35" borderId="18" xfId="0" applyNumberFormat="1" applyFont="1" applyFill="1" applyBorder="1" applyAlignment="1">
      <alignment horizontal="center" vertical="center" wrapText="1"/>
    </xf>
    <xf numFmtId="186" fontId="85" fillId="35" borderId="18" xfId="0" applyNumberFormat="1" applyFont="1" applyFill="1" applyBorder="1" applyAlignment="1">
      <alignment horizontal="center" vertical="center" wrapText="1"/>
    </xf>
    <xf numFmtId="2" fontId="85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9" fillId="0" borderId="14" xfId="0" applyFont="1" applyBorder="1" applyAlignment="1">
      <alignment horizontal="center" vertical="top" wrapText="1"/>
    </xf>
    <xf numFmtId="0" fontId="88" fillId="0" borderId="18" xfId="0" applyFont="1" applyBorder="1" applyAlignment="1">
      <alignment horizontal="center" vertical="top" wrapText="1"/>
    </xf>
    <xf numFmtId="0" fontId="85" fillId="0" borderId="20" xfId="0" applyFont="1" applyBorder="1" applyAlignment="1">
      <alignment horizontal="left" vertical="center" wrapText="1"/>
    </xf>
    <xf numFmtId="0" fontId="92" fillId="0" borderId="0" xfId="0" applyFont="1" applyAlignment="1">
      <alignment horizontal="left" vertical="top"/>
    </xf>
    <xf numFmtId="0" fontId="7" fillId="0" borderId="20" xfId="0" applyFont="1" applyFill="1" applyBorder="1" applyAlignment="1">
      <alignment vertical="top" wrapText="1"/>
    </xf>
    <xf numFmtId="0" fontId="85" fillId="35" borderId="20" xfId="0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left" vertical="top" wrapText="1"/>
    </xf>
    <xf numFmtId="0" fontId="85" fillId="0" borderId="20" xfId="0" applyFont="1" applyBorder="1" applyAlignment="1">
      <alignment horizontal="left" vertical="top" wrapText="1"/>
    </xf>
    <xf numFmtId="0" fontId="84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5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17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181" fontId="9" fillId="0" borderId="13" xfId="0" applyNumberFormat="1" applyFont="1" applyBorder="1" applyAlignment="1">
      <alignment vertical="top" wrapText="1"/>
    </xf>
    <xf numFmtId="0" fontId="9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89" fillId="0" borderId="1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85" fillId="35" borderId="0" xfId="0" applyFont="1" applyFill="1" applyBorder="1" applyAlignment="1">
      <alignment vertical="center" wrapText="1"/>
    </xf>
    <xf numFmtId="0" fontId="85" fillId="35" borderId="19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7" fillId="0" borderId="15" xfId="0" applyFont="1" applyBorder="1" applyAlignment="1">
      <alignment vertical="center" wrapText="1"/>
    </xf>
    <xf numFmtId="0" fontId="84" fillId="0" borderId="15" xfId="0" applyFont="1" applyBorder="1" applyAlignment="1">
      <alignment horizontal="center" vertical="top" wrapText="1"/>
    </xf>
    <xf numFmtId="186" fontId="98" fillId="0" borderId="15" xfId="0" applyNumberFormat="1" applyFont="1" applyBorder="1" applyAlignment="1">
      <alignment horizontal="center" vertical="top" wrapText="1"/>
    </xf>
    <xf numFmtId="0" fontId="89" fillId="35" borderId="0" xfId="0" applyFont="1" applyFill="1" applyBorder="1" applyAlignment="1">
      <alignment vertical="center" wrapText="1"/>
    </xf>
    <xf numFmtId="0" fontId="85" fillId="35" borderId="0" xfId="0" applyFont="1" applyFill="1" applyBorder="1" applyAlignment="1">
      <alignment horizontal="center" vertical="top" wrapText="1"/>
    </xf>
    <xf numFmtId="0" fontId="85" fillId="35" borderId="0" xfId="0" applyFont="1" applyFill="1" applyAlignment="1">
      <alignment vertical="center" wrapText="1"/>
    </xf>
    <xf numFmtId="0" fontId="85" fillId="35" borderId="18" xfId="0" applyFont="1" applyFill="1" applyBorder="1" applyAlignment="1">
      <alignment vertical="center" wrapText="1"/>
    </xf>
    <xf numFmtId="0" fontId="85" fillId="11" borderId="15" xfId="0" applyFont="1" applyFill="1" applyBorder="1" applyAlignment="1">
      <alignment horizontal="center" vertical="top" wrapText="1"/>
    </xf>
    <xf numFmtId="0" fontId="85" fillId="0" borderId="18" xfId="0" applyFont="1" applyBorder="1" applyAlignment="1">
      <alignment horizontal="center" vertical="top" wrapText="1"/>
    </xf>
    <xf numFmtId="0" fontId="92" fillId="35" borderId="0" xfId="0" applyFont="1" applyFill="1" applyAlignment="1">
      <alignment/>
    </xf>
    <xf numFmtId="0" fontId="84" fillId="35" borderId="0" xfId="0" applyFont="1" applyFill="1" applyAlignment="1">
      <alignment/>
    </xf>
    <xf numFmtId="0" fontId="84" fillId="35" borderId="10" xfId="0" applyFont="1" applyFill="1" applyBorder="1" applyAlignment="1">
      <alignment/>
    </xf>
    <xf numFmtId="0" fontId="84" fillId="35" borderId="19" xfId="0" applyFont="1" applyFill="1" applyBorder="1" applyAlignment="1">
      <alignment/>
    </xf>
    <xf numFmtId="186" fontId="7" fillId="35" borderId="10" xfId="0" applyNumberFormat="1" applyFont="1" applyFill="1" applyBorder="1" applyAlignment="1">
      <alignment horizontal="right" vertical="top" shrinkToFit="1"/>
    </xf>
    <xf numFmtId="0" fontId="85" fillId="35" borderId="18" xfId="0" applyFont="1" applyFill="1" applyBorder="1" applyAlignment="1">
      <alignment horizontal="center" vertical="top" wrapText="1"/>
    </xf>
    <xf numFmtId="0" fontId="85" fillId="35" borderId="10" xfId="0" applyFont="1" applyFill="1" applyBorder="1" applyAlignment="1">
      <alignment horizontal="center" vertical="top" wrapText="1"/>
    </xf>
    <xf numFmtId="180" fontId="7" fillId="35" borderId="10" xfId="0" applyNumberFormat="1" applyFont="1" applyFill="1" applyBorder="1" applyAlignment="1">
      <alignment vertical="top"/>
    </xf>
    <xf numFmtId="186" fontId="7" fillId="35" borderId="23" xfId="0" applyNumberFormat="1" applyFont="1" applyFill="1" applyBorder="1" applyAlignment="1">
      <alignment vertical="top"/>
    </xf>
    <xf numFmtId="0" fontId="84" fillId="35" borderId="20" xfId="0" applyFont="1" applyFill="1" applyBorder="1" applyAlignment="1">
      <alignment horizontal="center" vertical="top" wrapText="1"/>
    </xf>
    <xf numFmtId="186" fontId="7" fillId="35" borderId="18" xfId="0" applyNumberFormat="1" applyFont="1" applyFill="1" applyBorder="1" applyAlignment="1">
      <alignment vertical="top" shrinkToFit="1"/>
    </xf>
    <xf numFmtId="0" fontId="84" fillId="35" borderId="10" xfId="0" applyFont="1" applyFill="1" applyBorder="1" applyAlignment="1">
      <alignment horizontal="center" vertical="top" wrapText="1"/>
    </xf>
    <xf numFmtId="0" fontId="84" fillId="35" borderId="19" xfId="0" applyFont="1" applyFill="1" applyBorder="1" applyAlignment="1">
      <alignment horizontal="center" vertical="top" wrapText="1"/>
    </xf>
    <xf numFmtId="0" fontId="85" fillId="35" borderId="19" xfId="0" applyFont="1" applyFill="1" applyBorder="1" applyAlignment="1">
      <alignment horizontal="center" vertical="top" wrapText="1"/>
    </xf>
    <xf numFmtId="0" fontId="91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92" fillId="35" borderId="0" xfId="0" applyFont="1" applyFill="1" applyAlignment="1">
      <alignment horizontal="left" vertical="top"/>
    </xf>
    <xf numFmtId="0" fontId="85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89" fillId="35" borderId="10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 wrapText="1"/>
    </xf>
    <xf numFmtId="0" fontId="89" fillId="35" borderId="0" xfId="0" applyFont="1" applyFill="1" applyAlignment="1">
      <alignment horizontal="center" vertical="center" wrapText="1"/>
    </xf>
    <xf numFmtId="0" fontId="89" fillId="35" borderId="14" xfId="0" applyFont="1" applyFill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top" wrapText="1"/>
    </xf>
    <xf numFmtId="0" fontId="87" fillId="35" borderId="15" xfId="0" applyFont="1" applyFill="1" applyBorder="1" applyAlignment="1">
      <alignment horizontal="left" vertical="top" wrapText="1"/>
    </xf>
    <xf numFmtId="0" fontId="12" fillId="35" borderId="15" xfId="0" applyFont="1" applyFill="1" applyBorder="1" applyAlignment="1">
      <alignment horizontal="center" vertical="top" wrapText="1"/>
    </xf>
    <xf numFmtId="0" fontId="85" fillId="35" borderId="0" xfId="0" applyFont="1" applyFill="1" applyAlignment="1">
      <alignment horizontal="center" vertical="center" wrapText="1"/>
    </xf>
    <xf numFmtId="0" fontId="85" fillId="35" borderId="15" xfId="0" applyFont="1" applyFill="1" applyBorder="1" applyAlignment="1">
      <alignment horizontal="left" vertical="top" wrapText="1"/>
    </xf>
    <xf numFmtId="0" fontId="85" fillId="35" borderId="20" xfId="0" applyFont="1" applyFill="1" applyBorder="1" applyAlignment="1">
      <alignment horizontal="left" vertical="top" wrapText="1"/>
    </xf>
    <xf numFmtId="0" fontId="85" fillId="35" borderId="15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5" fillId="35" borderId="17" xfId="0" applyFont="1" applyFill="1" applyBorder="1" applyAlignment="1">
      <alignment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85" fillId="35" borderId="15" xfId="0" applyFont="1" applyFill="1" applyBorder="1" applyAlignment="1">
      <alignment vertical="center" wrapText="1"/>
    </xf>
    <xf numFmtId="0" fontId="85" fillId="35" borderId="20" xfId="0" applyFont="1" applyFill="1" applyBorder="1" applyAlignment="1">
      <alignment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93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/>
    </xf>
    <xf numFmtId="184" fontId="92" fillId="35" borderId="10" xfId="42" applyNumberFormat="1" applyFont="1" applyFill="1" applyBorder="1" applyAlignment="1">
      <alignment horizontal="right" vertical="top" shrinkToFit="1"/>
    </xf>
    <xf numFmtId="0" fontId="9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 wrapText="1"/>
    </xf>
    <xf numFmtId="184" fontId="92" fillId="35" borderId="10" xfId="42" applyNumberFormat="1" applyFont="1" applyFill="1" applyBorder="1" applyAlignment="1">
      <alignment vertical="top" shrinkToFit="1"/>
    </xf>
    <xf numFmtId="0" fontId="92" fillId="35" borderId="11" xfId="0" applyFont="1" applyFill="1" applyBorder="1" applyAlignment="1">
      <alignment vertical="top" wrapText="1"/>
    </xf>
    <xf numFmtId="0" fontId="90" fillId="35" borderId="20" xfId="0" applyFont="1" applyFill="1" applyBorder="1" applyAlignment="1">
      <alignment/>
    </xf>
    <xf numFmtId="0" fontId="84" fillId="35" borderId="20" xfId="0" applyFont="1" applyFill="1" applyBorder="1" applyAlignment="1">
      <alignment/>
    </xf>
    <xf numFmtId="0" fontId="90" fillId="35" borderId="2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/>
    </xf>
    <xf numFmtId="0" fontId="91" fillId="35" borderId="17" xfId="0" applyFont="1" applyFill="1" applyBorder="1" applyAlignment="1">
      <alignment horizontal="left" vertical="top" wrapText="1"/>
    </xf>
    <xf numFmtId="0" fontId="92" fillId="35" borderId="17" xfId="0" applyFont="1" applyFill="1" applyBorder="1" applyAlignment="1">
      <alignment horizontal="left" vertical="top" wrapText="1"/>
    </xf>
    <xf numFmtId="0" fontId="92" fillId="35" borderId="10" xfId="0" applyFont="1" applyFill="1" applyBorder="1" applyAlignment="1">
      <alignment vertical="top"/>
    </xf>
    <xf numFmtId="0" fontId="84" fillId="35" borderId="10" xfId="0" applyFont="1" applyFill="1" applyBorder="1" applyAlignment="1">
      <alignment vertical="top" wrapText="1"/>
    </xf>
    <xf numFmtId="0" fontId="84" fillId="35" borderId="10" xfId="0" applyFont="1" applyFill="1" applyBorder="1" applyAlignment="1">
      <alignment wrapText="1"/>
    </xf>
    <xf numFmtId="0" fontId="7" fillId="35" borderId="17" xfId="0" applyFont="1" applyFill="1" applyBorder="1" applyAlignment="1">
      <alignment vertical="top" wrapText="1"/>
    </xf>
    <xf numFmtId="184" fontId="91" fillId="35" borderId="21" xfId="42" applyNumberFormat="1" applyFont="1" applyFill="1" applyBorder="1" applyAlignment="1">
      <alignment horizontal="right" vertical="top" shrinkToFit="1"/>
    </xf>
    <xf numFmtId="0" fontId="7" fillId="35" borderId="23" xfId="0" applyFont="1" applyFill="1" applyBorder="1" applyAlignment="1">
      <alignment horizontal="center" vertical="top"/>
    </xf>
    <xf numFmtId="0" fontId="84" fillId="35" borderId="20" xfId="0" applyFont="1" applyFill="1" applyBorder="1" applyAlignment="1">
      <alignment vertical="top"/>
    </xf>
    <xf numFmtId="0" fontId="84" fillId="35" borderId="10" xfId="0" applyFont="1" applyFill="1" applyBorder="1" applyAlignment="1">
      <alignment vertical="top"/>
    </xf>
    <xf numFmtId="186" fontId="84" fillId="35" borderId="10" xfId="0" applyNumberFormat="1" applyFont="1" applyFill="1" applyBorder="1" applyAlignment="1">
      <alignment vertical="top"/>
    </xf>
    <xf numFmtId="0" fontId="84" fillId="35" borderId="0" xfId="0" applyFont="1" applyFill="1" applyAlignment="1">
      <alignment vertical="top"/>
    </xf>
    <xf numFmtId="0" fontId="94" fillId="0" borderId="10" xfId="0" applyFont="1" applyBorder="1" applyAlignment="1">
      <alignment horizontal="center" vertical="center" wrapText="1"/>
    </xf>
    <xf numFmtId="0" fontId="87" fillId="35" borderId="15" xfId="0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horizontal="center" vertical="center" wrapText="1"/>
    </xf>
    <xf numFmtId="186" fontId="99" fillId="35" borderId="15" xfId="0" applyNumberFormat="1" applyFont="1" applyFill="1" applyBorder="1" applyAlignment="1">
      <alignment horizontal="center" vertical="top" wrapText="1"/>
    </xf>
    <xf numFmtId="0" fontId="94" fillId="35" borderId="15" xfId="0" applyFont="1" applyFill="1" applyBorder="1" applyAlignment="1">
      <alignment vertical="center" wrapText="1"/>
    </xf>
    <xf numFmtId="186" fontId="99" fillId="35" borderId="20" xfId="0" applyNumberFormat="1" applyFont="1" applyFill="1" applyBorder="1" applyAlignment="1">
      <alignment horizontal="center" vertical="top" wrapText="1"/>
    </xf>
    <xf numFmtId="0" fontId="85" fillId="35" borderId="15" xfId="0" applyFont="1" applyFill="1" applyBorder="1" applyAlignment="1">
      <alignment horizontal="left" vertical="center" wrapText="1"/>
    </xf>
    <xf numFmtId="186" fontId="85" fillId="35" borderId="20" xfId="0" applyNumberFormat="1" applyFont="1" applyFill="1" applyBorder="1" applyAlignment="1">
      <alignment horizontal="center" vertical="top" wrapText="1"/>
    </xf>
    <xf numFmtId="186" fontId="85" fillId="35" borderId="15" xfId="0" applyNumberFormat="1" applyFont="1" applyFill="1" applyBorder="1" applyAlignment="1">
      <alignment horizontal="center" vertical="top" wrapText="1"/>
    </xf>
    <xf numFmtId="0" fontId="85" fillId="35" borderId="15" xfId="0" applyFont="1" applyFill="1" applyBorder="1" applyAlignment="1">
      <alignment horizontal="left" vertical="center" wrapText="1" indent="1"/>
    </xf>
    <xf numFmtId="0" fontId="94" fillId="35" borderId="20" xfId="0" applyFont="1" applyFill="1" applyBorder="1" applyAlignment="1">
      <alignment horizontal="center" vertical="center" wrapText="1"/>
    </xf>
    <xf numFmtId="0" fontId="94" fillId="35" borderId="0" xfId="0" applyFont="1" applyFill="1" applyAlignment="1">
      <alignment vertical="center" wrapText="1"/>
    </xf>
    <xf numFmtId="186" fontId="85" fillId="35" borderId="20" xfId="0" applyNumberFormat="1" applyFont="1" applyFill="1" applyBorder="1" applyAlignment="1">
      <alignment horizontal="center" vertical="center" wrapText="1"/>
    </xf>
    <xf numFmtId="194" fontId="85" fillId="35" borderId="20" xfId="0" applyNumberFormat="1" applyFont="1" applyFill="1" applyBorder="1" applyAlignment="1">
      <alignment horizontal="center" vertical="center" wrapText="1"/>
    </xf>
    <xf numFmtId="0" fontId="89" fillId="35" borderId="0" xfId="0" applyFont="1" applyFill="1" applyAlignment="1">
      <alignment vertical="center" wrapText="1"/>
    </xf>
    <xf numFmtId="0" fontId="87" fillId="35" borderId="17" xfId="0" applyFont="1" applyFill="1" applyBorder="1" applyAlignment="1">
      <alignment horizontal="left" vertical="top" wrapText="1"/>
    </xf>
    <xf numFmtId="0" fontId="85" fillId="35" borderId="17" xfId="0" applyFont="1" applyFill="1" applyBorder="1" applyAlignment="1">
      <alignment horizontal="center" vertical="top" wrapText="1"/>
    </xf>
    <xf numFmtId="0" fontId="89" fillId="35" borderId="18" xfId="0" applyFont="1" applyFill="1" applyBorder="1" applyAlignment="1">
      <alignment vertical="center" wrapText="1"/>
    </xf>
    <xf numFmtId="186" fontId="99" fillId="35" borderId="18" xfId="0" applyNumberFormat="1" applyFont="1" applyFill="1" applyBorder="1" applyAlignment="1">
      <alignment vertical="center" wrapText="1"/>
    </xf>
    <xf numFmtId="0" fontId="90" fillId="35" borderId="0" xfId="0" applyFont="1" applyFill="1" applyAlignment="1">
      <alignment/>
    </xf>
    <xf numFmtId="0" fontId="90" fillId="35" borderId="0" xfId="0" applyFont="1" applyFill="1" applyAlignment="1">
      <alignment vertical="top" wrapText="1"/>
    </xf>
    <xf numFmtId="0" fontId="85" fillId="4" borderId="0" xfId="0" applyFont="1" applyFill="1" applyBorder="1" applyAlignment="1">
      <alignment vertical="center" wrapText="1"/>
    </xf>
    <xf numFmtId="0" fontId="85" fillId="4" borderId="20" xfId="0" applyFont="1" applyFill="1" applyBorder="1" applyAlignment="1">
      <alignment horizontal="center" vertical="center" wrapText="1"/>
    </xf>
    <xf numFmtId="0" fontId="92" fillId="4" borderId="0" xfId="0" applyFont="1" applyFill="1" applyAlignment="1">
      <alignment/>
    </xf>
    <xf numFmtId="0" fontId="84" fillId="4" borderId="0" xfId="0" applyFont="1" applyFill="1" applyAlignment="1">
      <alignment/>
    </xf>
    <xf numFmtId="0" fontId="85" fillId="4" borderId="10" xfId="0" applyFont="1" applyFill="1" applyBorder="1" applyAlignment="1">
      <alignment horizontal="center" vertical="center" wrapText="1"/>
    </xf>
    <xf numFmtId="0" fontId="85" fillId="4" borderId="18" xfId="0" applyFont="1" applyFill="1" applyBorder="1" applyAlignment="1">
      <alignment horizontal="center" vertical="center" wrapText="1"/>
    </xf>
    <xf numFmtId="186" fontId="85" fillId="4" borderId="20" xfId="0" applyNumberFormat="1" applyFont="1" applyFill="1" applyBorder="1" applyAlignment="1">
      <alignment horizontal="center" vertical="center" wrapText="1"/>
    </xf>
    <xf numFmtId="0" fontId="85" fillId="4" borderId="19" xfId="0" applyFont="1" applyFill="1" applyBorder="1" applyAlignment="1">
      <alignment vertical="center" wrapText="1"/>
    </xf>
    <xf numFmtId="186" fontId="99" fillId="4" borderId="18" xfId="0" applyNumberFormat="1" applyFont="1" applyFill="1" applyBorder="1" applyAlignment="1">
      <alignment vertical="center" wrapText="1"/>
    </xf>
    <xf numFmtId="0" fontId="85" fillId="0" borderId="15" xfId="0" applyFont="1" applyBorder="1" applyAlignment="1">
      <alignment vertical="top" wrapText="1"/>
    </xf>
    <xf numFmtId="0" fontId="85" fillId="0" borderId="20" xfId="0" applyFont="1" applyBorder="1" applyAlignment="1">
      <alignment vertical="top" wrapText="1"/>
    </xf>
    <xf numFmtId="0" fontId="85" fillId="4" borderId="20" xfId="0" applyFont="1" applyFill="1" applyBorder="1" applyAlignment="1">
      <alignment horizontal="center" vertical="top" wrapText="1"/>
    </xf>
    <xf numFmtId="186" fontId="85" fillId="4" borderId="20" xfId="0" applyNumberFormat="1" applyFont="1" applyFill="1" applyBorder="1" applyAlignment="1">
      <alignment horizontal="center" vertical="top" wrapText="1"/>
    </xf>
    <xf numFmtId="0" fontId="85" fillId="35" borderId="14" xfId="0" applyFont="1" applyFill="1" applyBorder="1" applyAlignment="1">
      <alignment horizontal="center" vertical="top" wrapText="1"/>
    </xf>
    <xf numFmtId="0" fontId="85" fillId="35" borderId="14" xfId="0" applyFont="1" applyFill="1" applyBorder="1" applyAlignment="1">
      <alignment vertical="center" wrapText="1"/>
    </xf>
    <xf numFmtId="0" fontId="100" fillId="35" borderId="15" xfId="0" applyFont="1" applyFill="1" applyBorder="1" applyAlignment="1">
      <alignment horizontal="left" vertical="center" wrapText="1"/>
    </xf>
    <xf numFmtId="0" fontId="92" fillId="11" borderId="0" xfId="0" applyFont="1" applyFill="1" applyAlignment="1">
      <alignment/>
    </xf>
    <xf numFmtId="0" fontId="84" fillId="11" borderId="0" xfId="0" applyFont="1" applyFill="1" applyAlignment="1">
      <alignment/>
    </xf>
    <xf numFmtId="0" fontId="85" fillId="35" borderId="0" xfId="0" applyFont="1" applyFill="1" applyBorder="1" applyAlignment="1">
      <alignment vertical="top" wrapText="1"/>
    </xf>
    <xf numFmtId="0" fontId="85" fillId="35" borderId="20" xfId="0" applyFont="1" applyFill="1" applyBorder="1" applyAlignment="1">
      <alignment horizontal="center" vertical="top" wrapText="1"/>
    </xf>
    <xf numFmtId="0" fontId="99" fillId="35" borderId="17" xfId="0" applyFont="1" applyFill="1" applyBorder="1" applyAlignment="1">
      <alignment vertical="top" wrapText="1"/>
    </xf>
    <xf numFmtId="0" fontId="85" fillId="35" borderId="19" xfId="0" applyFont="1" applyFill="1" applyBorder="1" applyAlignment="1">
      <alignment vertical="top" wrapText="1"/>
    </xf>
    <xf numFmtId="0" fontId="99" fillId="35" borderId="19" xfId="0" applyFont="1" applyFill="1" applyBorder="1" applyAlignment="1">
      <alignment vertical="top" wrapText="1"/>
    </xf>
    <xf numFmtId="0" fontId="89" fillId="35" borderId="19" xfId="0" applyFont="1" applyFill="1" applyBorder="1" applyAlignment="1">
      <alignment vertical="top" wrapText="1"/>
    </xf>
    <xf numFmtId="186" fontId="85" fillId="35" borderId="19" xfId="0" applyNumberFormat="1" applyFont="1" applyFill="1" applyBorder="1" applyAlignment="1">
      <alignment vertical="top" wrapText="1"/>
    </xf>
    <xf numFmtId="186" fontId="85" fillId="4" borderId="19" xfId="0" applyNumberFormat="1" applyFont="1" applyFill="1" applyBorder="1" applyAlignment="1">
      <alignment vertical="top" wrapText="1"/>
    </xf>
    <xf numFmtId="186" fontId="99" fillId="4" borderId="19" xfId="0" applyNumberFormat="1" applyFont="1" applyFill="1" applyBorder="1" applyAlignment="1">
      <alignment vertical="top" wrapText="1"/>
    </xf>
    <xf numFmtId="0" fontId="85" fillId="35" borderId="0" xfId="0" applyFont="1" applyFill="1" applyAlignment="1">
      <alignment vertical="top" wrapText="1"/>
    </xf>
    <xf numFmtId="0" fontId="85" fillId="35" borderId="17" xfId="0" applyFont="1" applyFill="1" applyBorder="1" applyAlignment="1">
      <alignment vertical="top" wrapText="1"/>
    </xf>
    <xf numFmtId="0" fontId="101" fillId="35" borderId="17" xfId="0" applyFont="1" applyFill="1" applyBorder="1" applyAlignment="1">
      <alignment horizontal="left" vertical="top" wrapText="1"/>
    </xf>
    <xf numFmtId="186" fontId="85" fillId="35" borderId="17" xfId="0" applyNumberFormat="1" applyFont="1" applyFill="1" applyBorder="1" applyAlignment="1">
      <alignment horizontal="center" vertical="top" wrapText="1"/>
    </xf>
    <xf numFmtId="194" fontId="85" fillId="35" borderId="19" xfId="0" applyNumberFormat="1" applyFont="1" applyFill="1" applyBorder="1" applyAlignment="1">
      <alignment horizontal="center" vertical="top" wrapText="1"/>
    </xf>
    <xf numFmtId="186" fontId="85" fillId="35" borderId="19" xfId="0" applyNumberFormat="1" applyFont="1" applyFill="1" applyBorder="1" applyAlignment="1">
      <alignment horizontal="center" vertical="top" wrapText="1"/>
    </xf>
    <xf numFmtId="0" fontId="85" fillId="11" borderId="0" xfId="0" applyFont="1" applyFill="1" applyBorder="1" applyAlignment="1">
      <alignment vertical="top" wrapText="1"/>
    </xf>
    <xf numFmtId="0" fontId="85" fillId="11" borderId="10" xfId="0" applyFont="1" applyFill="1" applyBorder="1" applyAlignment="1">
      <alignment horizontal="center" vertical="top" wrapText="1"/>
    </xf>
    <xf numFmtId="0" fontId="84" fillId="11" borderId="10" xfId="0" applyFont="1" applyFill="1" applyBorder="1" applyAlignment="1">
      <alignment/>
    </xf>
    <xf numFmtId="0" fontId="84" fillId="11" borderId="10" xfId="0" applyFont="1" applyFill="1" applyBorder="1" applyAlignment="1">
      <alignment vertical="top"/>
    </xf>
    <xf numFmtId="0" fontId="84" fillId="11" borderId="19" xfId="0" applyFont="1" applyFill="1" applyBorder="1" applyAlignment="1">
      <alignment/>
    </xf>
    <xf numFmtId="0" fontId="102" fillId="11" borderId="10" xfId="0" applyFont="1" applyFill="1" applyBorder="1" applyAlignment="1">
      <alignment wrapText="1"/>
    </xf>
    <xf numFmtId="0" fontId="103" fillId="0" borderId="11" xfId="0" applyFont="1" applyBorder="1" applyAlignment="1">
      <alignment horizontal="center" vertical="top" wrapText="1"/>
    </xf>
    <xf numFmtId="0" fontId="103" fillId="0" borderId="17" xfId="0" applyFont="1" applyBorder="1" applyAlignment="1">
      <alignment horizontal="left" vertical="top" wrapText="1"/>
    </xf>
    <xf numFmtId="0" fontId="103" fillId="0" borderId="15" xfId="0" applyFont="1" applyBorder="1" applyAlignment="1">
      <alignment horizontal="left" vertical="top" wrapText="1"/>
    </xf>
    <xf numFmtId="0" fontId="94" fillId="35" borderId="11" xfId="0" applyFont="1" applyFill="1" applyBorder="1" applyAlignment="1">
      <alignment vertical="center" wrapText="1"/>
    </xf>
    <xf numFmtId="0" fontId="94" fillId="35" borderId="11" xfId="0" applyFont="1" applyFill="1" applyBorder="1" applyAlignment="1">
      <alignment horizontal="center" vertical="top" wrapText="1"/>
    </xf>
    <xf numFmtId="186" fontId="94" fillId="35" borderId="10" xfId="0" applyNumberFormat="1" applyFont="1" applyFill="1" applyBorder="1" applyAlignment="1">
      <alignment horizontal="center" vertical="top" wrapText="1"/>
    </xf>
    <xf numFmtId="0" fontId="94" fillId="35" borderId="10" xfId="0" applyFont="1" applyFill="1" applyBorder="1" applyAlignment="1">
      <alignment horizontal="center" vertical="center" wrapText="1"/>
    </xf>
    <xf numFmtId="0" fontId="94" fillId="4" borderId="10" xfId="0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vertical="center" wrapText="1"/>
    </xf>
    <xf numFmtId="186" fontId="94" fillId="35" borderId="11" xfId="0" applyNumberFormat="1" applyFont="1" applyFill="1" applyBorder="1" applyAlignment="1">
      <alignment horizontal="center" vertical="top" wrapText="1"/>
    </xf>
    <xf numFmtId="186" fontId="94" fillId="35" borderId="10" xfId="0" applyNumberFormat="1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vertical="center" wrapText="1"/>
    </xf>
    <xf numFmtId="0" fontId="85" fillId="35" borderId="11" xfId="0" applyFont="1" applyFill="1" applyBorder="1" applyAlignment="1">
      <alignment horizontal="center" vertical="top" wrapText="1"/>
    </xf>
    <xf numFmtId="0" fontId="94" fillId="35" borderId="14" xfId="0" applyFont="1" applyFill="1" applyBorder="1" applyAlignment="1">
      <alignment vertical="center" wrapText="1"/>
    </xf>
    <xf numFmtId="0" fontId="85" fillId="35" borderId="14" xfId="0" applyFont="1" applyFill="1" applyBorder="1" applyAlignment="1">
      <alignment horizontal="left" vertical="center" wrapText="1" indent="1"/>
    </xf>
    <xf numFmtId="0" fontId="84" fillId="35" borderId="18" xfId="0" applyFont="1" applyFill="1" applyBorder="1" applyAlignment="1">
      <alignment horizontal="center" vertical="top" wrapText="1"/>
    </xf>
    <xf numFmtId="0" fontId="94" fillId="4" borderId="18" xfId="0" applyFont="1" applyFill="1" applyBorder="1" applyAlignment="1">
      <alignment horizontal="center" vertical="center" wrapText="1"/>
    </xf>
    <xf numFmtId="186" fontId="94" fillId="4" borderId="10" xfId="0" applyNumberFormat="1" applyFont="1" applyFill="1" applyBorder="1" applyAlignment="1">
      <alignment horizontal="center" vertical="center" wrapText="1"/>
    </xf>
    <xf numFmtId="186" fontId="104" fillId="4" borderId="10" xfId="0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104" fillId="35" borderId="10" xfId="0" applyFont="1" applyFill="1" applyBorder="1" applyAlignment="1">
      <alignment vertical="center" wrapText="1"/>
    </xf>
    <xf numFmtId="0" fontId="85" fillId="35" borderId="11" xfId="0" applyFont="1" applyFill="1" applyBorder="1" applyAlignment="1">
      <alignment horizontal="left" vertical="center" wrapText="1"/>
    </xf>
    <xf numFmtId="186" fontId="85" fillId="4" borderId="10" xfId="0" applyNumberFormat="1" applyFont="1" applyFill="1" applyBorder="1" applyAlignment="1">
      <alignment horizontal="center" vertical="center" wrapText="1"/>
    </xf>
    <xf numFmtId="186" fontId="104" fillId="4" borderId="10" xfId="0" applyNumberFormat="1" applyFont="1" applyFill="1" applyBorder="1" applyAlignment="1">
      <alignment horizontal="center" vertical="top" wrapText="1"/>
    </xf>
    <xf numFmtId="186" fontId="85" fillId="4" borderId="10" xfId="0" applyNumberFormat="1" applyFont="1" applyFill="1" applyBorder="1" applyAlignment="1">
      <alignment horizontal="center" vertical="top" wrapText="1"/>
    </xf>
    <xf numFmtId="0" fontId="85" fillId="4" borderId="10" xfId="0" applyFont="1" applyFill="1" applyBorder="1" applyAlignment="1">
      <alignment horizontal="center" vertical="top" wrapText="1"/>
    </xf>
    <xf numFmtId="180" fontId="85" fillId="4" borderId="20" xfId="0" applyNumberFormat="1" applyFont="1" applyFill="1" applyBorder="1" applyAlignment="1">
      <alignment horizontal="center" vertical="top" wrapText="1"/>
    </xf>
    <xf numFmtId="186" fontId="99" fillId="35" borderId="10" xfId="0" applyNumberFormat="1" applyFont="1" applyFill="1" applyBorder="1" applyAlignment="1">
      <alignment horizontal="center" vertical="top" wrapText="1"/>
    </xf>
    <xf numFmtId="0" fontId="99" fillId="35" borderId="10" xfId="0" applyFont="1" applyFill="1" applyBorder="1" applyAlignment="1">
      <alignment horizontal="center" vertical="center" wrapText="1"/>
    </xf>
    <xf numFmtId="186" fontId="99" fillId="4" borderId="10" xfId="0" applyNumberFormat="1" applyFont="1" applyFill="1" applyBorder="1" applyAlignment="1">
      <alignment horizontal="center" vertical="center" wrapText="1"/>
    </xf>
    <xf numFmtId="0" fontId="99" fillId="35" borderId="10" xfId="0" applyFont="1" applyFill="1" applyBorder="1" applyAlignment="1">
      <alignment horizontal="center" vertical="top" wrapText="1"/>
    </xf>
    <xf numFmtId="0" fontId="85" fillId="35" borderId="12" xfId="0" applyFont="1" applyFill="1" applyBorder="1" applyAlignment="1">
      <alignment vertical="top" wrapText="1"/>
    </xf>
    <xf numFmtId="0" fontId="99" fillId="4" borderId="10" xfId="0" applyFont="1" applyFill="1" applyBorder="1" applyAlignment="1">
      <alignment horizontal="center" vertical="top" wrapText="1"/>
    </xf>
    <xf numFmtId="186" fontId="99" fillId="4" borderId="10" xfId="0" applyNumberFormat="1" applyFont="1" applyFill="1" applyBorder="1" applyAlignment="1">
      <alignment horizontal="center" vertical="top" wrapText="1"/>
    </xf>
    <xf numFmtId="0" fontId="85" fillId="11" borderId="17" xfId="0" applyFont="1" applyFill="1" applyBorder="1" applyAlignment="1">
      <alignment horizontal="left" vertical="top" wrapText="1"/>
    </xf>
    <xf numFmtId="0" fontId="85" fillId="11" borderId="17" xfId="0" applyFont="1" applyFill="1" applyBorder="1" applyAlignment="1">
      <alignment horizontal="center" vertical="top" wrapText="1"/>
    </xf>
    <xf numFmtId="186" fontId="85" fillId="11" borderId="19" xfId="0" applyNumberFormat="1" applyFont="1" applyFill="1" applyBorder="1" applyAlignment="1">
      <alignment horizontal="center" vertical="top" wrapText="1"/>
    </xf>
    <xf numFmtId="0" fontId="84" fillId="11" borderId="19" xfId="0" applyFont="1" applyFill="1" applyBorder="1" applyAlignment="1">
      <alignment horizontal="center" vertical="top" wrapText="1"/>
    </xf>
    <xf numFmtId="0" fontId="85" fillId="11" borderId="19" xfId="0" applyFont="1" applyFill="1" applyBorder="1" applyAlignment="1">
      <alignment horizontal="center" vertical="top" wrapText="1"/>
    </xf>
    <xf numFmtId="186" fontId="99" fillId="11" borderId="19" xfId="0" applyNumberFormat="1" applyFont="1" applyFill="1" applyBorder="1" applyAlignment="1">
      <alignment horizontal="center" vertical="top" wrapText="1"/>
    </xf>
    <xf numFmtId="0" fontId="85" fillId="11" borderId="17" xfId="0" applyFont="1" applyFill="1" applyBorder="1" applyAlignment="1">
      <alignment vertical="top" wrapText="1"/>
    </xf>
    <xf numFmtId="0" fontId="85" fillId="11" borderId="19" xfId="0" applyFont="1" applyFill="1" applyBorder="1" applyAlignment="1">
      <alignment vertical="top" wrapText="1"/>
    </xf>
    <xf numFmtId="0" fontId="89" fillId="35" borderId="11" xfId="0" applyFont="1" applyFill="1" applyBorder="1" applyAlignment="1">
      <alignment vertical="center" wrapText="1"/>
    </xf>
    <xf numFmtId="0" fontId="89" fillId="35" borderId="10" xfId="0" applyFont="1" applyFill="1" applyBorder="1" applyAlignment="1">
      <alignment vertical="center" wrapText="1"/>
    </xf>
    <xf numFmtId="0" fontId="89" fillId="35" borderId="11" xfId="0" applyFont="1" applyFill="1" applyBorder="1" applyAlignment="1">
      <alignment horizontal="center" vertical="top" wrapText="1"/>
    </xf>
    <xf numFmtId="0" fontId="85" fillId="35" borderId="11" xfId="0" applyFont="1" applyFill="1" applyBorder="1" applyAlignment="1">
      <alignment vertical="top" wrapText="1"/>
    </xf>
    <xf numFmtId="0" fontId="85" fillId="35" borderId="10" xfId="0" applyFont="1" applyFill="1" applyBorder="1" applyAlignment="1">
      <alignment vertical="top" wrapText="1"/>
    </xf>
    <xf numFmtId="0" fontId="85" fillId="35" borderId="11" xfId="0" applyFont="1" applyFill="1" applyBorder="1" applyAlignment="1">
      <alignment horizontal="left" vertical="top" wrapText="1"/>
    </xf>
    <xf numFmtId="0" fontId="99" fillId="35" borderId="11" xfId="0" applyFont="1" applyFill="1" applyBorder="1" applyAlignment="1">
      <alignment vertical="center" wrapText="1"/>
    </xf>
    <xf numFmtId="186" fontId="85" fillId="35" borderId="10" xfId="0" applyNumberFormat="1" applyFont="1" applyFill="1" applyBorder="1" applyAlignment="1">
      <alignment vertical="center" wrapText="1"/>
    </xf>
    <xf numFmtId="186" fontId="85" fillId="4" borderId="10" xfId="0" applyNumberFormat="1" applyFont="1" applyFill="1" applyBorder="1" applyAlignment="1">
      <alignment vertical="center" wrapText="1"/>
    </xf>
    <xf numFmtId="0" fontId="94" fillId="0" borderId="17" xfId="0" applyFont="1" applyBorder="1" applyAlignment="1">
      <alignment vertical="top" wrapText="1"/>
    </xf>
    <xf numFmtId="0" fontId="94" fillId="0" borderId="17" xfId="0" applyFont="1" applyBorder="1" applyAlignment="1">
      <alignment horizontal="center" vertical="top" wrapText="1"/>
    </xf>
    <xf numFmtId="0" fontId="85" fillId="0" borderId="0" xfId="0" applyFont="1" applyAlignment="1">
      <alignment vertical="top" wrapText="1"/>
    </xf>
    <xf numFmtId="0" fontId="85" fillId="0" borderId="14" xfId="0" applyFont="1" applyBorder="1" applyAlignment="1">
      <alignment vertical="top" wrapText="1"/>
    </xf>
    <xf numFmtId="0" fontId="85" fillId="0" borderId="18" xfId="0" applyFont="1" applyBorder="1" applyAlignment="1">
      <alignment vertical="top" wrapText="1"/>
    </xf>
    <xf numFmtId="0" fontId="85" fillId="0" borderId="11" xfId="0" applyFont="1" applyBorder="1" applyAlignment="1">
      <alignment vertical="top" wrapText="1"/>
    </xf>
    <xf numFmtId="0" fontId="85" fillId="0" borderId="10" xfId="0" applyFont="1" applyBorder="1" applyAlignment="1">
      <alignment vertical="top" wrapText="1"/>
    </xf>
    <xf numFmtId="0" fontId="85" fillId="35" borderId="14" xfId="0" applyFont="1" applyFill="1" applyBorder="1" applyAlignment="1">
      <alignment horizontal="left" vertical="top" wrapText="1"/>
    </xf>
    <xf numFmtId="0" fontId="105" fillId="35" borderId="11" xfId="0" applyFont="1" applyFill="1" applyBorder="1" applyAlignment="1">
      <alignment horizontal="center" vertical="top" wrapText="1"/>
    </xf>
    <xf numFmtId="0" fontId="106" fillId="35" borderId="11" xfId="0" applyFont="1" applyFill="1" applyBorder="1" applyAlignment="1">
      <alignment horizontal="left" vertical="top" wrapText="1"/>
    </xf>
    <xf numFmtId="0" fontId="106" fillId="35" borderId="15" xfId="0" applyFont="1" applyFill="1" applyBorder="1" applyAlignment="1">
      <alignment horizontal="left" vertical="top" wrapText="1"/>
    </xf>
    <xf numFmtId="0" fontId="107" fillId="35" borderId="17" xfId="0" applyFont="1" applyFill="1" applyBorder="1" applyAlignment="1">
      <alignment horizontal="left" vertical="top" wrapText="1"/>
    </xf>
    <xf numFmtId="0" fontId="102" fillId="35" borderId="12" xfId="0" applyFont="1" applyFill="1" applyBorder="1" applyAlignment="1">
      <alignment horizontal="left" vertical="top" wrapText="1"/>
    </xf>
    <xf numFmtId="0" fontId="108" fillId="35" borderId="15" xfId="0" applyFont="1" applyFill="1" applyBorder="1" applyAlignment="1">
      <alignment horizontal="left" vertical="top" wrapText="1"/>
    </xf>
    <xf numFmtId="0" fontId="109" fillId="35" borderId="19" xfId="0" applyFont="1" applyFill="1" applyBorder="1" applyAlignment="1">
      <alignment horizontal="left" vertical="top" wrapText="1"/>
    </xf>
    <xf numFmtId="0" fontId="102" fillId="35" borderId="19" xfId="0" applyFont="1" applyFill="1" applyBorder="1" applyAlignment="1">
      <alignment vertical="center" wrapText="1"/>
    </xf>
    <xf numFmtId="0" fontId="110" fillId="35" borderId="0" xfId="0" applyFont="1" applyFill="1" applyAlignment="1">
      <alignment vertical="center" wrapText="1"/>
    </xf>
    <xf numFmtId="0" fontId="94" fillId="35" borderId="11" xfId="0" applyFont="1" applyFill="1" applyBorder="1" applyAlignment="1">
      <alignment vertical="top" wrapText="1"/>
    </xf>
    <xf numFmtId="194" fontId="105" fillId="4" borderId="10" xfId="0" applyNumberFormat="1" applyFont="1" applyFill="1" applyBorder="1" applyAlignment="1">
      <alignment horizontal="center" vertical="top" wrapText="1"/>
    </xf>
    <xf numFmtId="186" fontId="111" fillId="4" borderId="10" xfId="0" applyNumberFormat="1" applyFont="1" applyFill="1" applyBorder="1" applyAlignment="1">
      <alignment horizontal="center" vertical="top" wrapText="1"/>
    </xf>
    <xf numFmtId="0" fontId="0" fillId="3" borderId="18" xfId="0" applyFill="1" applyBorder="1" applyAlignment="1" quotePrefix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" borderId="18" xfId="0" applyFont="1" applyFill="1" applyBorder="1" applyAlignment="1" quotePrefix="1">
      <alignment vertical="top" wrapText="1"/>
    </xf>
    <xf numFmtId="0" fontId="0" fillId="0" borderId="12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0" xfId="0" applyFill="1" applyBorder="1" applyAlignment="1" quotePrefix="1">
      <alignment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8" xfId="0" applyFill="1" applyBorder="1" applyAlignment="1" quotePrefix="1">
      <alignment vertical="top" wrapText="1"/>
    </xf>
    <xf numFmtId="0" fontId="0" fillId="35" borderId="20" xfId="0" applyFill="1" applyBorder="1" applyAlignment="1">
      <alignment vertical="top" wrapText="1"/>
    </xf>
    <xf numFmtId="0" fontId="0" fillId="35" borderId="19" xfId="0" applyFill="1" applyBorder="1" applyAlignment="1">
      <alignment vertical="top" wrapText="1"/>
    </xf>
    <xf numFmtId="0" fontId="0" fillId="35" borderId="13" xfId="0" applyFill="1" applyBorder="1" applyAlignment="1">
      <alignment horizontal="center"/>
    </xf>
    <xf numFmtId="0" fontId="85" fillId="35" borderId="11" xfId="0" applyFont="1" applyFill="1" applyBorder="1" applyAlignment="1">
      <alignment horizontal="center" vertical="center" wrapText="1"/>
    </xf>
    <xf numFmtId="0" fontId="85" fillId="35" borderId="12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5" fillId="35" borderId="19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112" fillId="35" borderId="0" xfId="0" applyFont="1" applyFill="1" applyAlignment="1">
      <alignment horizontal="center"/>
    </xf>
    <xf numFmtId="0" fontId="89" fillId="35" borderId="14" xfId="0" applyFont="1" applyFill="1" applyBorder="1" applyAlignment="1">
      <alignment horizontal="center" vertical="center" wrapText="1"/>
    </xf>
    <xf numFmtId="0" fontId="89" fillId="35" borderId="22" xfId="0" applyFont="1" applyFill="1" applyBorder="1" applyAlignment="1">
      <alignment horizontal="center" vertical="center" wrapText="1"/>
    </xf>
    <xf numFmtId="0" fontId="89" fillId="35" borderId="11" xfId="0" applyFont="1" applyFill="1" applyBorder="1" applyAlignment="1">
      <alignment horizontal="center" vertical="center" wrapText="1"/>
    </xf>
    <xf numFmtId="0" fontId="89" fillId="35" borderId="12" xfId="0" applyFont="1" applyFill="1" applyBorder="1" applyAlignment="1">
      <alignment horizontal="center" vertical="center" wrapText="1"/>
    </xf>
    <xf numFmtId="0" fontId="89" fillId="35" borderId="13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 wrapText="1"/>
    </xf>
    <xf numFmtId="0" fontId="91" fillId="35" borderId="11" xfId="0" applyFont="1" applyFill="1" applyBorder="1" applyAlignment="1">
      <alignment horizontal="center" vertical="center" wrapText="1"/>
    </xf>
    <xf numFmtId="0" fontId="91" fillId="35" borderId="13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89" fillId="0" borderId="14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left" vertical="top" wrapText="1"/>
    </xf>
    <xf numFmtId="0" fontId="85" fillId="0" borderId="2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left" vertical="top" wrapText="1"/>
    </xf>
    <xf numFmtId="0" fontId="85" fillId="35" borderId="20" xfId="0" applyFont="1" applyFill="1" applyBorder="1" applyAlignment="1">
      <alignment horizontal="left" vertical="top" wrapText="1"/>
    </xf>
    <xf numFmtId="0" fontId="85" fillId="11" borderId="18" xfId="0" applyFont="1" applyFill="1" applyBorder="1" applyAlignment="1">
      <alignment horizontal="center" vertical="center" wrapText="1"/>
    </xf>
    <xf numFmtId="0" fontId="85" fillId="11" borderId="19" xfId="0" applyFont="1" applyFill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top" wrapText="1"/>
    </xf>
    <xf numFmtId="0" fontId="85" fillId="0" borderId="19" xfId="0" applyFont="1" applyBorder="1" applyAlignment="1">
      <alignment horizontal="center" vertical="top" wrapText="1"/>
    </xf>
    <xf numFmtId="0" fontId="85" fillId="0" borderId="19" xfId="0" applyFont="1" applyBorder="1" applyAlignment="1">
      <alignment horizontal="left" vertical="top" wrapText="1"/>
    </xf>
    <xf numFmtId="0" fontId="85" fillId="0" borderId="20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ครื่องหมายจุลภาค 2" xfId="64"/>
    <cellStyle name="ปกติ 5" xfId="65"/>
    <cellStyle name="ปกติ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285750</xdr:colOff>
      <xdr:row>0</xdr:row>
      <xdr:rowOff>142875</xdr:rowOff>
    </xdr:from>
    <xdr:to>
      <xdr:col>35</xdr:col>
      <xdr:colOff>285750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983325" y="142875"/>
          <a:ext cx="22288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แบบฟอร์ม สำนักงบประมาณ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200025</xdr:colOff>
      <xdr:row>0</xdr:row>
      <xdr:rowOff>85725</xdr:rowOff>
    </xdr:from>
    <xdr:to>
      <xdr:col>36</xdr:col>
      <xdr:colOff>419100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88025" y="85725"/>
          <a:ext cx="3114675" cy="542925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2.8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การสร้างความเสมอภาคเพื่อรองรับสังคมผู้สูงอายุ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0</xdr:row>
      <xdr:rowOff>47625</xdr:rowOff>
    </xdr:from>
    <xdr:to>
      <xdr:col>36</xdr:col>
      <xdr:colOff>447675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69025" y="47625"/>
          <a:ext cx="25908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2.9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การบริหารจัดการขยะและสิ่งแวดล้อม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200025</xdr:colOff>
      <xdr:row>0</xdr:row>
      <xdr:rowOff>66675</xdr:rowOff>
    </xdr:from>
    <xdr:to>
      <xdr:col>36</xdr:col>
      <xdr:colOff>447675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278475" y="66675"/>
          <a:ext cx="2933700" cy="714375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2.10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  การพัฒนาและเพิ่มประสิทธิภาพการใช้พลังงาน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  ที่เป็นมิตรกับสิ่งแวดล้อม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0</xdr:row>
      <xdr:rowOff>161925</xdr:rowOff>
    </xdr:from>
    <xdr:to>
      <xdr:col>13</xdr:col>
      <xdr:colOff>752475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72900" y="161925"/>
          <a:ext cx="28575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2. แบบฟอร์มแผนแม่บทสรุปแผนงานบูรณาการ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0</xdr:row>
      <xdr:rowOff>76200</xdr:rowOff>
    </xdr:from>
    <xdr:to>
      <xdr:col>36</xdr:col>
      <xdr:colOff>428625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488150" y="76200"/>
          <a:ext cx="26765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2.1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การพัฒนาอุตสาหกรรมศักยภาพ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295275</xdr:colOff>
      <xdr:row>0</xdr:row>
      <xdr:rowOff>47625</xdr:rowOff>
    </xdr:from>
    <xdr:to>
      <xdr:col>36</xdr:col>
      <xdr:colOff>428625</xdr:colOff>
      <xdr:row>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02325" y="47625"/>
          <a:ext cx="2819400" cy="504825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2.2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การส่งเสริมวิสาหกิจขนาดกลางและขนาดย่อม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504825</xdr:colOff>
      <xdr:row>0</xdr:row>
      <xdr:rowOff>66675</xdr:rowOff>
    </xdr:from>
    <xdr:to>
      <xdr:col>36</xdr:col>
      <xdr:colOff>304800</xdr:colOff>
      <xdr:row>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16600" y="66675"/>
          <a:ext cx="269557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2.3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การพัฒนาพื้นที่เขตเศรษฐกิจพิเศษ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0</xdr:row>
      <xdr:rowOff>57150</xdr:rowOff>
    </xdr:from>
    <xdr:to>
      <xdr:col>36</xdr:col>
      <xdr:colOff>361950</xdr:colOff>
      <xdr:row>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364325" y="57150"/>
          <a:ext cx="2686050" cy="495300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2.4  แบบฟอร์มแผนแม่บท แผนงานบูรณาการ
</a:t>
          </a:r>
          <a:r>
            <a:rPr lang="en-US" cap="none" sz="16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การพัฒนาโครงสร้างพื้นฐานและระบบโลจิสติกส์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0</xdr:row>
      <xdr:rowOff>38100</xdr:rowOff>
    </xdr:from>
    <xdr:to>
      <xdr:col>36</xdr:col>
      <xdr:colOff>361950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9525" y="38100"/>
          <a:ext cx="268605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2.5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การวิจัยและนวัตกรรม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0</xdr:row>
      <xdr:rowOff>133350</xdr:rowOff>
    </xdr:from>
    <xdr:to>
      <xdr:col>36</xdr:col>
      <xdr:colOff>352425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297650" y="133350"/>
          <a:ext cx="2695575" cy="552450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2.6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การพัฒนาระเบียงเศรษฐกิจภาคตะวันออก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371475</xdr:colOff>
      <xdr:row>0</xdr:row>
      <xdr:rowOff>76200</xdr:rowOff>
    </xdr:from>
    <xdr:to>
      <xdr:col>36</xdr:col>
      <xdr:colOff>390525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69050" y="76200"/>
          <a:ext cx="2914650" cy="542925"/>
        </a:xfrm>
        <a:prstGeom prst="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2.7  แบบฟอร์มแผนแม่บท แผนงานบูรณาการ
</a:t>
          </a:r>
          <a:r>
            <a:rPr lang="en-US" cap="none" sz="18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    การพัฒนาเศรษบกิจฐานรากและชุมชนเข้มแข็ง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zoomScalePageLayoutView="0" workbookViewId="0" topLeftCell="B1">
      <pane ySplit="2000" topLeftCell="A19" activePane="bottomLeft" state="split"/>
      <selection pane="topLeft" activeCell="A1" sqref="A1:AJ1"/>
      <selection pane="bottomLeft" activeCell="A1" sqref="A1:AJ1"/>
    </sheetView>
  </sheetViews>
  <sheetFormatPr defaultColWidth="9.140625" defaultRowHeight="15"/>
  <cols>
    <col min="1" max="1" width="34.7109375" style="0" customWidth="1"/>
    <col min="2" max="2" width="49.57421875" style="0" customWidth="1"/>
    <col min="3" max="3" width="76.7109375" style="0" customWidth="1"/>
    <col min="4" max="4" width="58.7109375" style="0" customWidth="1"/>
    <col min="5" max="5" width="5.421875" style="0" customWidth="1"/>
    <col min="6" max="6" width="42.140625" style="0" customWidth="1"/>
    <col min="7" max="7" width="13.57421875" style="0" customWidth="1"/>
    <col min="8" max="8" width="13.140625" style="0" customWidth="1"/>
    <col min="9" max="10" width="11.57421875" style="0" bestFit="1" customWidth="1"/>
    <col min="11" max="11" width="12.57421875" style="0" customWidth="1"/>
    <col min="12" max="12" width="14.7109375" style="0" customWidth="1"/>
    <col min="13" max="13" width="13.421875" style="0" bestFit="1" customWidth="1"/>
    <col min="14" max="14" width="11.57421875" style="0" bestFit="1" customWidth="1"/>
  </cols>
  <sheetData>
    <row r="1" ht="57.75" customHeight="1">
      <c r="D1" s="3" t="s">
        <v>2</v>
      </c>
    </row>
    <row r="2" spans="1:14" ht="14.25">
      <c r="A2" s="42" t="s">
        <v>0</v>
      </c>
      <c r="B2" s="42" t="s">
        <v>1</v>
      </c>
      <c r="C2" s="42"/>
      <c r="D2" s="4" t="s">
        <v>4</v>
      </c>
      <c r="G2" s="24"/>
      <c r="H2" s="570" t="s">
        <v>43</v>
      </c>
      <c r="I2" s="570"/>
      <c r="J2" s="570"/>
      <c r="K2" s="570"/>
      <c r="L2" s="570"/>
      <c r="M2" s="25"/>
      <c r="N2" s="26"/>
    </row>
    <row r="3" spans="1:14" ht="14.25">
      <c r="A3" s="40"/>
      <c r="B3" s="40"/>
      <c r="C3" s="40" t="s">
        <v>57</v>
      </c>
      <c r="D3" s="42"/>
      <c r="G3" s="572" t="s">
        <v>17</v>
      </c>
      <c r="H3" s="572"/>
      <c r="I3" s="572"/>
      <c r="J3" s="572"/>
      <c r="K3" s="572"/>
      <c r="L3" s="572" t="s">
        <v>18</v>
      </c>
      <c r="M3" s="572"/>
      <c r="N3" s="572"/>
    </row>
    <row r="4" spans="1:14" ht="14.25">
      <c r="A4" s="40"/>
      <c r="B4" s="40"/>
      <c r="C4" s="40"/>
      <c r="D4" s="40"/>
      <c r="E4" s="42">
        <v>4</v>
      </c>
      <c r="F4" s="4"/>
      <c r="G4" s="571" t="s">
        <v>14</v>
      </c>
      <c r="H4" s="571"/>
      <c r="I4" s="572" t="s">
        <v>16</v>
      </c>
      <c r="J4" s="572"/>
      <c r="K4" s="572"/>
      <c r="L4" s="572" t="s">
        <v>15</v>
      </c>
      <c r="M4" s="572"/>
      <c r="N4" s="572"/>
    </row>
    <row r="5" spans="1:14" ht="14.25">
      <c r="A5" s="40" t="s">
        <v>25</v>
      </c>
      <c r="B5" s="40"/>
      <c r="C5" s="40"/>
      <c r="D5" s="40" t="s">
        <v>113</v>
      </c>
      <c r="E5" s="40" t="s">
        <v>41</v>
      </c>
      <c r="F5" s="4" t="s">
        <v>39</v>
      </c>
      <c r="G5" s="4" t="s">
        <v>13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</row>
    <row r="6" spans="1:14" ht="14.25">
      <c r="A6" s="40" t="s">
        <v>26</v>
      </c>
      <c r="B6" s="41"/>
      <c r="C6" s="41"/>
      <c r="D6" s="47" t="s">
        <v>45</v>
      </c>
      <c r="E6" s="41" t="s">
        <v>42</v>
      </c>
      <c r="F6" s="4" t="s">
        <v>19</v>
      </c>
      <c r="G6" s="5">
        <f>SUM(G7:G78)</f>
        <v>0</v>
      </c>
      <c r="H6" s="5">
        <f>SUM(H7:H78)</f>
        <v>0</v>
      </c>
      <c r="I6" s="5">
        <f>SUM(I7:I78)</f>
        <v>0</v>
      </c>
      <c r="J6" s="5">
        <f>SUM(J7:J78)</f>
        <v>0</v>
      </c>
      <c r="K6" s="5">
        <f>SUM(K7:K78)</f>
        <v>0</v>
      </c>
      <c r="L6" s="6">
        <f>+I6*5</f>
        <v>0</v>
      </c>
      <c r="M6" s="6">
        <f>+J6*5</f>
        <v>0</v>
      </c>
      <c r="N6" s="6">
        <f>+K6*5</f>
        <v>0</v>
      </c>
    </row>
    <row r="7" spans="1:14" ht="43.5">
      <c r="A7" s="40" t="s">
        <v>27</v>
      </c>
      <c r="B7" s="69" t="s">
        <v>30</v>
      </c>
      <c r="C7" s="72" t="s">
        <v>46</v>
      </c>
      <c r="D7" s="70"/>
      <c r="E7" s="31"/>
      <c r="F7" s="18"/>
      <c r="G7" s="7"/>
      <c r="H7" s="7"/>
      <c r="I7" s="7"/>
      <c r="J7" s="7"/>
      <c r="K7" s="7"/>
      <c r="L7" s="8"/>
      <c r="M7" s="8"/>
      <c r="N7" s="8"/>
    </row>
    <row r="8" spans="1:14" ht="28.5">
      <c r="A8" s="67" t="s">
        <v>28</v>
      </c>
      <c r="B8" s="71"/>
      <c r="C8" s="82" t="s">
        <v>50</v>
      </c>
      <c r="D8" s="68"/>
      <c r="E8" s="32"/>
      <c r="F8" s="18"/>
      <c r="G8" s="7"/>
      <c r="H8" s="7"/>
      <c r="I8" s="7"/>
      <c r="J8" s="7"/>
      <c r="K8" s="7"/>
      <c r="L8" s="8"/>
      <c r="M8" s="8"/>
      <c r="N8" s="8"/>
    </row>
    <row r="9" spans="1:14" ht="14.25">
      <c r="A9" s="40"/>
      <c r="B9" s="71"/>
      <c r="C9" s="82" t="s">
        <v>56</v>
      </c>
      <c r="D9" s="71"/>
      <c r="E9" s="52"/>
      <c r="F9" s="18"/>
      <c r="G9" s="7"/>
      <c r="H9" s="7"/>
      <c r="I9" s="7"/>
      <c r="J9" s="7"/>
      <c r="K9" s="7"/>
      <c r="L9" s="8"/>
      <c r="M9" s="8"/>
      <c r="N9" s="8"/>
    </row>
    <row r="10" spans="1:14" ht="28.5">
      <c r="A10" s="40"/>
      <c r="B10" s="71"/>
      <c r="C10" s="82" t="s">
        <v>51</v>
      </c>
      <c r="D10" s="71"/>
      <c r="E10" s="52"/>
      <c r="F10" s="18"/>
      <c r="G10" s="7"/>
      <c r="H10" s="7"/>
      <c r="I10" s="7"/>
      <c r="J10" s="7"/>
      <c r="K10" s="7"/>
      <c r="L10" s="8"/>
      <c r="M10" s="8"/>
      <c r="N10" s="8"/>
    </row>
    <row r="11" spans="1:14" ht="14.25">
      <c r="A11" s="40"/>
      <c r="B11" s="71"/>
      <c r="C11" s="82" t="s">
        <v>47</v>
      </c>
      <c r="D11" s="71"/>
      <c r="E11" s="52"/>
      <c r="F11" s="18"/>
      <c r="G11" s="7"/>
      <c r="H11" s="7"/>
      <c r="I11" s="7"/>
      <c r="J11" s="7"/>
      <c r="K11" s="7"/>
      <c r="L11" s="8"/>
      <c r="M11" s="8"/>
      <c r="N11" s="8"/>
    </row>
    <row r="12" spans="1:14" ht="28.5">
      <c r="A12" s="40"/>
      <c r="B12" s="71"/>
      <c r="C12" s="82" t="s">
        <v>52</v>
      </c>
      <c r="D12" s="71"/>
      <c r="E12" s="52"/>
      <c r="F12" s="18"/>
      <c r="G12" s="7"/>
      <c r="H12" s="7"/>
      <c r="I12" s="7"/>
      <c r="J12" s="7"/>
      <c r="K12" s="7"/>
      <c r="L12" s="8"/>
      <c r="M12" s="8"/>
      <c r="N12" s="8"/>
    </row>
    <row r="13" spans="1:14" ht="14.25">
      <c r="A13" s="40"/>
      <c r="B13" s="71"/>
      <c r="C13" s="82" t="s">
        <v>48</v>
      </c>
      <c r="D13" s="71"/>
      <c r="E13" s="52"/>
      <c r="F13" s="18"/>
      <c r="G13" s="7"/>
      <c r="H13" s="7"/>
      <c r="I13" s="7"/>
      <c r="J13" s="7"/>
      <c r="K13" s="7"/>
      <c r="L13" s="8"/>
      <c r="M13" s="8"/>
      <c r="N13" s="8"/>
    </row>
    <row r="14" spans="1:14" ht="43.5">
      <c r="A14" s="40"/>
      <c r="B14" s="71"/>
      <c r="C14" s="82" t="s">
        <v>53</v>
      </c>
      <c r="D14" s="71"/>
      <c r="E14" s="52"/>
      <c r="F14" s="18"/>
      <c r="G14" s="7"/>
      <c r="H14" s="7"/>
      <c r="I14" s="7"/>
      <c r="J14" s="7"/>
      <c r="K14" s="7"/>
      <c r="L14" s="8"/>
      <c r="M14" s="8"/>
      <c r="N14" s="8"/>
    </row>
    <row r="15" spans="1:14" ht="14.25">
      <c r="A15" s="40"/>
      <c r="B15" s="71"/>
      <c r="C15" s="83" t="s">
        <v>47</v>
      </c>
      <c r="D15" s="71"/>
      <c r="E15" s="52"/>
      <c r="F15" s="18"/>
      <c r="G15" s="7"/>
      <c r="H15" s="7"/>
      <c r="I15" s="7"/>
      <c r="J15" s="7"/>
      <c r="K15" s="7"/>
      <c r="L15" s="8"/>
      <c r="M15" s="8"/>
      <c r="N15" s="8"/>
    </row>
    <row r="16" spans="1:14" ht="37.5" customHeight="1">
      <c r="A16" s="40"/>
      <c r="B16" s="71"/>
      <c r="C16" s="82" t="s">
        <v>54</v>
      </c>
      <c r="D16" s="71"/>
      <c r="E16" s="52"/>
      <c r="F16" s="18"/>
      <c r="G16" s="7"/>
      <c r="H16" s="7"/>
      <c r="I16" s="7"/>
      <c r="J16" s="7"/>
      <c r="K16" s="7"/>
      <c r="L16" s="8"/>
      <c r="M16" s="8"/>
      <c r="N16" s="8"/>
    </row>
    <row r="17" spans="1:14" ht="14.25">
      <c r="A17" s="40"/>
      <c r="B17" s="71"/>
      <c r="C17" s="83" t="s">
        <v>47</v>
      </c>
      <c r="D17" s="71"/>
      <c r="E17" s="52"/>
      <c r="F17" s="18"/>
      <c r="G17" s="7"/>
      <c r="H17" s="7"/>
      <c r="I17" s="7"/>
      <c r="J17" s="7"/>
      <c r="K17" s="7"/>
      <c r="L17" s="8"/>
      <c r="M17" s="8"/>
      <c r="N17" s="8"/>
    </row>
    <row r="18" spans="1:14" ht="28.5">
      <c r="A18" s="40"/>
      <c r="B18" s="71"/>
      <c r="C18" s="83" t="s">
        <v>49</v>
      </c>
      <c r="D18" s="71"/>
      <c r="E18" s="52"/>
      <c r="F18" s="18"/>
      <c r="G18" s="7"/>
      <c r="H18" s="7"/>
      <c r="I18" s="7"/>
      <c r="J18" s="7"/>
      <c r="K18" s="7"/>
      <c r="L18" s="8"/>
      <c r="M18" s="8"/>
      <c r="N18" s="8"/>
    </row>
    <row r="19" spans="1:14" ht="14.25">
      <c r="A19" s="40"/>
      <c r="B19" s="71"/>
      <c r="C19" s="83"/>
      <c r="D19" s="71"/>
      <c r="E19" s="52"/>
      <c r="F19" s="18"/>
      <c r="G19" s="7"/>
      <c r="H19" s="7"/>
      <c r="I19" s="7"/>
      <c r="J19" s="7"/>
      <c r="K19" s="7"/>
      <c r="L19" s="8"/>
      <c r="M19" s="8"/>
      <c r="N19" s="8"/>
    </row>
    <row r="20" spans="1:14" ht="22.5" customHeight="1">
      <c r="A20" s="40"/>
      <c r="B20" s="71"/>
      <c r="C20" s="83" t="s">
        <v>55</v>
      </c>
      <c r="D20" s="71"/>
      <c r="E20" s="52"/>
      <c r="F20" s="18"/>
      <c r="G20" s="7"/>
      <c r="H20" s="7"/>
      <c r="I20" s="7"/>
      <c r="J20" s="7"/>
      <c r="K20" s="7"/>
      <c r="L20" s="8"/>
      <c r="M20" s="8"/>
      <c r="N20" s="8"/>
    </row>
    <row r="21" spans="1:14" ht="14.25">
      <c r="A21" s="40"/>
      <c r="B21" s="71"/>
      <c r="C21" s="83" t="s">
        <v>47</v>
      </c>
      <c r="D21" s="71"/>
      <c r="E21" s="52"/>
      <c r="F21" s="18"/>
      <c r="G21" s="7"/>
      <c r="H21" s="7"/>
      <c r="I21" s="7"/>
      <c r="J21" s="7"/>
      <c r="K21" s="7"/>
      <c r="L21" s="8"/>
      <c r="M21" s="8"/>
      <c r="N21" s="8"/>
    </row>
    <row r="22" spans="1:14" ht="14.25">
      <c r="A22" s="40"/>
      <c r="B22" s="71"/>
      <c r="C22" s="84"/>
      <c r="D22" s="71"/>
      <c r="E22" s="52"/>
      <c r="F22" s="18"/>
      <c r="G22" s="7"/>
      <c r="H22" s="7"/>
      <c r="I22" s="7"/>
      <c r="J22" s="7"/>
      <c r="K22" s="7"/>
      <c r="L22" s="8"/>
      <c r="M22" s="8"/>
      <c r="N22" s="8"/>
    </row>
    <row r="23" spans="1:14" ht="130.5">
      <c r="A23" s="67" t="s">
        <v>29</v>
      </c>
      <c r="B23" s="33" t="s">
        <v>31</v>
      </c>
      <c r="C23" s="80" t="s">
        <v>70</v>
      </c>
      <c r="D23" s="112" t="s">
        <v>117</v>
      </c>
      <c r="E23" s="33"/>
      <c r="F23" s="114" t="s">
        <v>121</v>
      </c>
      <c r="G23" s="9"/>
      <c r="H23" s="9"/>
      <c r="I23" s="9"/>
      <c r="J23" s="9"/>
      <c r="K23" s="9"/>
      <c r="L23" s="10"/>
      <c r="M23" s="10"/>
      <c r="N23" s="10"/>
    </row>
    <row r="24" spans="1:14" ht="14.25">
      <c r="A24" s="67"/>
      <c r="B24" s="40"/>
      <c r="C24" s="81" t="s">
        <v>58</v>
      </c>
      <c r="D24" s="85"/>
      <c r="E24" s="34"/>
      <c r="F24" s="19"/>
      <c r="G24" s="9"/>
      <c r="H24" s="9"/>
      <c r="I24" s="9"/>
      <c r="J24" s="9"/>
      <c r="K24" s="9"/>
      <c r="L24" s="10"/>
      <c r="M24" s="10"/>
      <c r="N24" s="10"/>
    </row>
    <row r="25" spans="1:14" ht="35.25" customHeight="1">
      <c r="A25" s="67" t="s">
        <v>35</v>
      </c>
      <c r="B25" s="40"/>
      <c r="C25" s="81" t="s">
        <v>59</v>
      </c>
      <c r="D25" s="85"/>
      <c r="E25" s="34"/>
      <c r="F25" s="19"/>
      <c r="G25" s="9"/>
      <c r="H25" s="9"/>
      <c r="I25" s="9"/>
      <c r="J25" s="9"/>
      <c r="K25" s="9"/>
      <c r="L25" s="10"/>
      <c r="M25" s="10"/>
      <c r="N25" s="10"/>
    </row>
    <row r="26" spans="1:14" ht="33" customHeight="1">
      <c r="A26" s="67" t="s">
        <v>37</v>
      </c>
      <c r="B26" s="40"/>
      <c r="C26" s="81" t="s">
        <v>91</v>
      </c>
      <c r="D26" s="568" t="s">
        <v>115</v>
      </c>
      <c r="E26" s="34"/>
      <c r="F26" s="567" t="s">
        <v>120</v>
      </c>
      <c r="G26" s="9"/>
      <c r="H26" s="9"/>
      <c r="I26" s="9"/>
      <c r="J26" s="9"/>
      <c r="K26" s="9"/>
      <c r="L26" s="10"/>
      <c r="M26" s="10"/>
      <c r="N26" s="10"/>
    </row>
    <row r="27" spans="1:14" ht="57.75">
      <c r="A27" s="67" t="s">
        <v>36</v>
      </c>
      <c r="B27" s="40"/>
      <c r="C27" s="81" t="s">
        <v>60</v>
      </c>
      <c r="D27" s="566"/>
      <c r="E27" s="35"/>
      <c r="F27" s="566"/>
      <c r="G27" s="9"/>
      <c r="H27" s="9"/>
      <c r="I27" s="9"/>
      <c r="J27" s="9"/>
      <c r="K27" s="9"/>
      <c r="L27" s="10"/>
      <c r="M27" s="10"/>
      <c r="N27" s="10"/>
    </row>
    <row r="28" spans="1:14" ht="174">
      <c r="A28" s="67" t="s">
        <v>38</v>
      </c>
      <c r="B28" s="40"/>
      <c r="C28" s="81" t="s">
        <v>61</v>
      </c>
      <c r="D28" s="569" t="s">
        <v>114</v>
      </c>
      <c r="E28" s="33"/>
      <c r="F28" s="113" t="s">
        <v>118</v>
      </c>
      <c r="G28" s="9"/>
      <c r="H28" s="9"/>
      <c r="I28" s="9"/>
      <c r="J28" s="9"/>
      <c r="K28" s="9"/>
      <c r="L28" s="10"/>
      <c r="M28" s="10"/>
      <c r="N28" s="10"/>
    </row>
    <row r="29" spans="1:14" ht="105.75" customHeight="1">
      <c r="A29" s="67" t="s">
        <v>39</v>
      </c>
      <c r="B29" s="40"/>
      <c r="C29" s="81" t="s">
        <v>62</v>
      </c>
      <c r="D29" s="566"/>
      <c r="E29" s="35"/>
      <c r="F29" s="114" t="s">
        <v>124</v>
      </c>
      <c r="G29" s="9"/>
      <c r="H29" s="9"/>
      <c r="I29" s="9"/>
      <c r="J29" s="9"/>
      <c r="K29" s="9"/>
      <c r="L29" s="10"/>
      <c r="M29" s="10"/>
      <c r="N29" s="10"/>
    </row>
    <row r="30" spans="1:14" ht="14.25">
      <c r="A30" s="67" t="s">
        <v>40</v>
      </c>
      <c r="B30" s="40"/>
      <c r="C30" s="81"/>
      <c r="D30" s="109" t="s">
        <v>112</v>
      </c>
      <c r="E30" s="33"/>
      <c r="F30" s="19"/>
      <c r="G30" s="9"/>
      <c r="H30" s="9"/>
      <c r="I30" s="9"/>
      <c r="J30" s="9"/>
      <c r="K30" s="9"/>
      <c r="L30" s="10"/>
      <c r="M30" s="10"/>
      <c r="N30" s="10"/>
    </row>
    <row r="31" spans="1:14" ht="72">
      <c r="A31" s="67"/>
      <c r="B31" s="40"/>
      <c r="C31" s="34"/>
      <c r="D31" s="111" t="s">
        <v>116</v>
      </c>
      <c r="E31" s="35"/>
      <c r="F31" s="114" t="s">
        <v>119</v>
      </c>
      <c r="G31" s="9"/>
      <c r="H31" s="9"/>
      <c r="I31" s="9"/>
      <c r="J31" s="9"/>
      <c r="K31" s="9"/>
      <c r="L31" s="10"/>
      <c r="M31" s="10"/>
      <c r="N31" s="10"/>
    </row>
    <row r="32" spans="1:14" ht="72">
      <c r="A32" s="67"/>
      <c r="B32" s="40"/>
      <c r="C32" s="34"/>
      <c r="D32" s="116" t="s">
        <v>123</v>
      </c>
      <c r="E32" s="34"/>
      <c r="F32" s="114" t="s">
        <v>122</v>
      </c>
      <c r="G32" s="9"/>
      <c r="H32" s="9"/>
      <c r="I32" s="9"/>
      <c r="J32" s="9"/>
      <c r="K32" s="9"/>
      <c r="L32" s="10"/>
      <c r="M32" s="10"/>
      <c r="N32" s="10"/>
    </row>
    <row r="33" spans="1:14" ht="14.25">
      <c r="A33" s="67"/>
      <c r="B33" s="40"/>
      <c r="C33" s="34"/>
      <c r="D33" s="110"/>
      <c r="E33" s="34"/>
      <c r="F33" s="19"/>
      <c r="G33" s="9"/>
      <c r="H33" s="9"/>
      <c r="I33" s="9"/>
      <c r="J33" s="9"/>
      <c r="K33" s="9"/>
      <c r="L33" s="10"/>
      <c r="M33" s="10"/>
      <c r="N33" s="10"/>
    </row>
    <row r="34" spans="1:14" ht="14.25">
      <c r="A34" s="67"/>
      <c r="B34" s="40"/>
      <c r="C34" s="34"/>
      <c r="D34" s="50"/>
      <c r="E34" s="33"/>
      <c r="F34" s="19"/>
      <c r="G34" s="9"/>
      <c r="H34" s="9"/>
      <c r="I34" s="9"/>
      <c r="J34" s="9"/>
      <c r="K34" s="9"/>
      <c r="L34" s="10"/>
      <c r="M34" s="10"/>
      <c r="N34" s="10"/>
    </row>
    <row r="35" spans="1:14" ht="14.25">
      <c r="A35" s="67"/>
      <c r="B35" s="41"/>
      <c r="C35" s="35"/>
      <c r="D35" s="78"/>
      <c r="E35" s="35"/>
      <c r="F35" s="19"/>
      <c r="G35" s="9"/>
      <c r="H35" s="9"/>
      <c r="I35" s="9"/>
      <c r="J35" s="9"/>
      <c r="K35" s="9"/>
      <c r="L35" s="10"/>
      <c r="M35" s="10"/>
      <c r="N35" s="10"/>
    </row>
    <row r="36" spans="1:14" ht="50.25" customHeight="1">
      <c r="A36" s="67"/>
      <c r="B36" s="74" t="s">
        <v>32</v>
      </c>
      <c r="C36" s="75" t="s">
        <v>63</v>
      </c>
      <c r="D36" s="92"/>
      <c r="E36" s="36"/>
      <c r="F36" s="20"/>
      <c r="G36" s="11"/>
      <c r="H36" s="11"/>
      <c r="I36" s="11"/>
      <c r="J36" s="11"/>
      <c r="K36" s="11"/>
      <c r="L36" s="12"/>
      <c r="M36" s="12"/>
      <c r="N36" s="12"/>
    </row>
    <row r="37" spans="1:14" ht="14.25">
      <c r="A37" s="67"/>
      <c r="B37" s="76"/>
      <c r="C37" s="63" t="s">
        <v>64</v>
      </c>
      <c r="D37" s="92"/>
      <c r="E37" s="36"/>
      <c r="F37" s="20"/>
      <c r="G37" s="11"/>
      <c r="H37" s="11"/>
      <c r="I37" s="11"/>
      <c r="J37" s="11"/>
      <c r="K37" s="11"/>
      <c r="L37" s="12"/>
      <c r="M37" s="12"/>
      <c r="N37" s="12"/>
    </row>
    <row r="38" spans="1:14" ht="14.25">
      <c r="A38" s="67"/>
      <c r="B38" s="76"/>
      <c r="C38" s="63" t="s">
        <v>65</v>
      </c>
      <c r="D38" s="92"/>
      <c r="E38" s="36"/>
      <c r="F38" s="20"/>
      <c r="G38" s="11"/>
      <c r="H38" s="11"/>
      <c r="I38" s="11"/>
      <c r="J38" s="11"/>
      <c r="K38" s="11"/>
      <c r="L38" s="12"/>
      <c r="M38" s="12"/>
      <c r="N38" s="12"/>
    </row>
    <row r="39" spans="1:14" ht="14.25">
      <c r="A39" s="67"/>
      <c r="B39" s="76"/>
      <c r="C39" s="63" t="s">
        <v>66</v>
      </c>
      <c r="D39" s="92"/>
      <c r="E39" s="36"/>
      <c r="F39" s="20"/>
      <c r="G39" s="11"/>
      <c r="H39" s="11"/>
      <c r="I39" s="11"/>
      <c r="J39" s="11"/>
      <c r="K39" s="11"/>
      <c r="L39" s="12"/>
      <c r="M39" s="12"/>
      <c r="N39" s="12"/>
    </row>
    <row r="40" spans="1:14" ht="14.25">
      <c r="A40" s="67"/>
      <c r="B40" s="76"/>
      <c r="C40" s="63" t="s">
        <v>67</v>
      </c>
      <c r="D40" s="1"/>
      <c r="E40" s="36"/>
      <c r="F40" s="20"/>
      <c r="G40" s="11"/>
      <c r="H40" s="11"/>
      <c r="I40" s="11"/>
      <c r="J40" s="11"/>
      <c r="K40" s="11"/>
      <c r="L40" s="12"/>
      <c r="M40" s="12"/>
      <c r="N40" s="12"/>
    </row>
    <row r="41" spans="1:14" ht="28.5">
      <c r="A41" s="67"/>
      <c r="B41" s="76"/>
      <c r="C41" s="106" t="s">
        <v>68</v>
      </c>
      <c r="D41" s="92"/>
      <c r="E41" s="36"/>
      <c r="F41" s="20"/>
      <c r="G41" s="11"/>
      <c r="H41" s="11"/>
      <c r="I41" s="11"/>
      <c r="J41" s="11"/>
      <c r="K41" s="11"/>
      <c r="L41" s="12"/>
      <c r="M41" s="12"/>
      <c r="N41" s="12"/>
    </row>
    <row r="42" spans="1:14" ht="14.25">
      <c r="A42" s="67"/>
      <c r="B42" s="76"/>
      <c r="C42" s="63"/>
      <c r="D42" s="92"/>
      <c r="E42" s="36"/>
      <c r="F42" s="20"/>
      <c r="G42" s="11"/>
      <c r="H42" s="11"/>
      <c r="I42" s="11"/>
      <c r="J42" s="11"/>
      <c r="K42" s="11"/>
      <c r="L42" s="12"/>
      <c r="M42" s="12"/>
      <c r="N42" s="12"/>
    </row>
    <row r="43" spans="1:14" ht="14.25">
      <c r="A43" s="67"/>
      <c r="B43" s="76"/>
      <c r="C43" s="63"/>
      <c r="D43" s="92"/>
      <c r="E43" s="36"/>
      <c r="F43" s="20"/>
      <c r="G43" s="11"/>
      <c r="H43" s="11"/>
      <c r="I43" s="11"/>
      <c r="J43" s="11"/>
      <c r="K43" s="11"/>
      <c r="L43" s="12"/>
      <c r="M43" s="12"/>
      <c r="N43" s="12"/>
    </row>
    <row r="44" spans="1:14" ht="14.25">
      <c r="A44" s="67"/>
      <c r="B44" s="76"/>
      <c r="C44" s="63"/>
      <c r="D44" s="1"/>
      <c r="E44" s="36"/>
      <c r="F44" s="20"/>
      <c r="G44" s="11"/>
      <c r="H44" s="11"/>
      <c r="I44" s="11"/>
      <c r="J44" s="11"/>
      <c r="K44" s="11"/>
      <c r="L44" s="12"/>
      <c r="M44" s="12"/>
      <c r="N44" s="12"/>
    </row>
    <row r="45" spans="1:14" ht="14.25">
      <c r="A45" s="67"/>
      <c r="B45" s="76"/>
      <c r="C45" s="63"/>
      <c r="D45" s="92"/>
      <c r="E45" s="36"/>
      <c r="F45" s="20"/>
      <c r="G45" s="11"/>
      <c r="H45" s="11"/>
      <c r="I45" s="11"/>
      <c r="J45" s="11"/>
      <c r="K45" s="11"/>
      <c r="L45" s="12"/>
      <c r="M45" s="12"/>
      <c r="N45" s="12"/>
    </row>
    <row r="46" spans="1:14" ht="14.25">
      <c r="A46" s="67"/>
      <c r="B46" s="76"/>
      <c r="C46" s="63"/>
      <c r="D46" s="92"/>
      <c r="E46" s="36"/>
      <c r="F46" s="20"/>
      <c r="G46" s="11"/>
      <c r="H46" s="11"/>
      <c r="I46" s="11"/>
      <c r="J46" s="11"/>
      <c r="K46" s="11"/>
      <c r="L46" s="12"/>
      <c r="M46" s="12"/>
      <c r="N46" s="12"/>
    </row>
    <row r="47" spans="1:14" ht="14.25">
      <c r="A47" s="67"/>
      <c r="B47" s="76"/>
      <c r="C47" s="63"/>
      <c r="D47" s="92"/>
      <c r="E47" s="36"/>
      <c r="F47" s="20"/>
      <c r="G47" s="11"/>
      <c r="H47" s="11"/>
      <c r="I47" s="11"/>
      <c r="J47" s="11"/>
      <c r="K47" s="11"/>
      <c r="L47" s="12"/>
      <c r="M47" s="12"/>
      <c r="N47" s="12"/>
    </row>
    <row r="48" spans="1:14" ht="14.25">
      <c r="A48" s="67"/>
      <c r="B48" s="76"/>
      <c r="C48" s="63"/>
      <c r="D48" s="92"/>
      <c r="E48" s="36"/>
      <c r="F48" s="20"/>
      <c r="G48" s="11"/>
      <c r="H48" s="11"/>
      <c r="I48" s="11"/>
      <c r="J48" s="11"/>
      <c r="K48" s="11"/>
      <c r="L48" s="12"/>
      <c r="M48" s="12"/>
      <c r="N48" s="12"/>
    </row>
    <row r="49" spans="1:14" ht="14.25">
      <c r="A49" s="67"/>
      <c r="B49" s="77"/>
      <c r="C49" s="64"/>
      <c r="D49" s="92"/>
      <c r="E49" s="36"/>
      <c r="F49" s="20"/>
      <c r="G49" s="11"/>
      <c r="H49" s="11"/>
      <c r="I49" s="11"/>
      <c r="J49" s="11"/>
      <c r="K49" s="11"/>
      <c r="L49" s="12"/>
      <c r="M49" s="12"/>
      <c r="N49" s="12"/>
    </row>
    <row r="50" spans="1:14" ht="43.5">
      <c r="A50" s="40"/>
      <c r="B50" s="29" t="s">
        <v>33</v>
      </c>
      <c r="C50" s="62" t="s">
        <v>69</v>
      </c>
      <c r="D50" s="27"/>
      <c r="E50" s="37"/>
      <c r="F50" s="21"/>
      <c r="G50" s="13"/>
      <c r="H50" s="13"/>
      <c r="I50" s="13"/>
      <c r="J50" s="13"/>
      <c r="K50" s="13"/>
      <c r="L50" s="14"/>
      <c r="M50" s="14"/>
      <c r="N50" s="14"/>
    </row>
    <row r="51" spans="1:14" ht="23.25" customHeight="1">
      <c r="A51" s="40"/>
      <c r="B51" s="55" t="s">
        <v>34</v>
      </c>
      <c r="C51" s="56" t="s">
        <v>71</v>
      </c>
      <c r="D51" s="28"/>
      <c r="E51" s="38"/>
      <c r="F51" s="21"/>
      <c r="G51" s="13"/>
      <c r="H51" s="13"/>
      <c r="I51" s="13"/>
      <c r="J51" s="13"/>
      <c r="K51" s="13"/>
      <c r="L51" s="14"/>
      <c r="M51" s="14"/>
      <c r="N51" s="14"/>
    </row>
    <row r="52" spans="1:14" ht="14.25">
      <c r="A52" s="40"/>
      <c r="B52" s="29"/>
      <c r="C52" s="57" t="s">
        <v>72</v>
      </c>
      <c r="D52" s="28"/>
      <c r="E52" s="38"/>
      <c r="F52" s="21"/>
      <c r="G52" s="13"/>
      <c r="H52" s="13"/>
      <c r="I52" s="13"/>
      <c r="J52" s="13"/>
      <c r="K52" s="13"/>
      <c r="L52" s="14"/>
      <c r="M52" s="14"/>
      <c r="N52" s="14"/>
    </row>
    <row r="53" spans="1:14" ht="18.75" customHeight="1">
      <c r="A53" s="40"/>
      <c r="B53" s="29"/>
      <c r="C53" s="56" t="s">
        <v>73</v>
      </c>
      <c r="D53" s="28"/>
      <c r="E53" s="38" t="s">
        <v>3</v>
      </c>
      <c r="F53" s="21"/>
      <c r="G53" s="13"/>
      <c r="H53" s="13"/>
      <c r="I53" s="13"/>
      <c r="J53" s="13"/>
      <c r="K53" s="13"/>
      <c r="L53" s="14"/>
      <c r="M53" s="14"/>
      <c r="N53" s="14"/>
    </row>
    <row r="54" spans="1:14" ht="28.5">
      <c r="A54" s="40"/>
      <c r="B54" s="29"/>
      <c r="C54" s="57" t="s">
        <v>74</v>
      </c>
      <c r="D54" s="28"/>
      <c r="E54" s="38"/>
      <c r="F54" s="21"/>
      <c r="G54" s="13"/>
      <c r="H54" s="13"/>
      <c r="I54" s="13"/>
      <c r="J54" s="13"/>
      <c r="K54" s="13"/>
      <c r="L54" s="14"/>
      <c r="M54" s="14"/>
      <c r="N54" s="14"/>
    </row>
    <row r="55" spans="1:14" ht="14.25">
      <c r="A55" s="40"/>
      <c r="B55" s="29"/>
      <c r="C55" s="51" t="s">
        <v>75</v>
      </c>
      <c r="D55" s="28"/>
      <c r="E55" s="38"/>
      <c r="F55" s="21"/>
      <c r="G55" s="13"/>
      <c r="H55" s="13"/>
      <c r="I55" s="13"/>
      <c r="J55" s="13"/>
      <c r="K55" s="13"/>
      <c r="L55" s="14"/>
      <c r="M55" s="14"/>
      <c r="N55" s="14"/>
    </row>
    <row r="56" spans="1:14" ht="14.25">
      <c r="A56" s="40"/>
      <c r="B56" s="29"/>
      <c r="C56" s="51"/>
      <c r="D56" s="28"/>
      <c r="E56" s="38"/>
      <c r="F56" s="21"/>
      <c r="G56" s="13"/>
      <c r="H56" s="13"/>
      <c r="I56" s="13"/>
      <c r="J56" s="13"/>
      <c r="K56" s="13"/>
      <c r="L56" s="14"/>
      <c r="M56" s="14"/>
      <c r="N56" s="14"/>
    </row>
    <row r="57" spans="1:14" ht="14.25">
      <c r="A57" s="40"/>
      <c r="B57" s="29"/>
      <c r="C57" s="51"/>
      <c r="D57" s="28"/>
      <c r="E57" s="38"/>
      <c r="F57" s="21"/>
      <c r="G57" s="13"/>
      <c r="H57" s="13"/>
      <c r="I57" s="13"/>
      <c r="J57" s="13"/>
      <c r="K57" s="13"/>
      <c r="L57" s="14"/>
      <c r="M57" s="14"/>
      <c r="N57" s="14"/>
    </row>
    <row r="58" spans="1:14" ht="14.25">
      <c r="A58" s="40"/>
      <c r="B58" s="29"/>
      <c r="C58" s="51"/>
      <c r="D58" s="30"/>
      <c r="E58" s="39"/>
      <c r="F58" s="21"/>
      <c r="G58" s="13"/>
      <c r="H58" s="13"/>
      <c r="I58" s="13"/>
      <c r="J58" s="13"/>
      <c r="K58" s="13"/>
      <c r="L58" s="14"/>
      <c r="M58" s="14"/>
      <c r="N58" s="14"/>
    </row>
    <row r="59" spans="1:14" ht="14.25">
      <c r="A59" s="40"/>
      <c r="B59" s="29"/>
      <c r="C59" s="51"/>
      <c r="D59" s="27"/>
      <c r="E59" s="37" t="s">
        <v>3</v>
      </c>
      <c r="F59" s="21"/>
      <c r="G59" s="13"/>
      <c r="H59" s="13"/>
      <c r="I59" s="13"/>
      <c r="J59" s="13"/>
      <c r="K59" s="13"/>
      <c r="L59" s="14"/>
      <c r="M59" s="14"/>
      <c r="N59" s="14"/>
    </row>
    <row r="60" spans="1:14" ht="14.25">
      <c r="A60" s="40"/>
      <c r="B60" s="29"/>
      <c r="C60" s="51"/>
      <c r="D60" s="28"/>
      <c r="E60" s="38"/>
      <c r="F60" s="21"/>
      <c r="G60" s="13"/>
      <c r="H60" s="13"/>
      <c r="I60" s="13"/>
      <c r="J60" s="13"/>
      <c r="K60" s="13"/>
      <c r="L60" s="14"/>
      <c r="M60" s="14"/>
      <c r="N60" s="14"/>
    </row>
    <row r="61" spans="1:14" ht="14.25">
      <c r="A61" s="40"/>
      <c r="B61" s="87"/>
      <c r="C61" s="88"/>
      <c r="D61" s="30"/>
      <c r="E61" s="39"/>
      <c r="F61" s="21"/>
      <c r="G61" s="13"/>
      <c r="H61" s="13"/>
      <c r="I61" s="13"/>
      <c r="J61" s="13"/>
      <c r="K61" s="13"/>
      <c r="L61" s="14"/>
      <c r="M61" s="14"/>
      <c r="N61" s="14"/>
    </row>
    <row r="62" spans="1:14" ht="54" customHeight="1">
      <c r="A62" s="40"/>
      <c r="B62" s="60" t="s">
        <v>21</v>
      </c>
      <c r="C62" s="60" t="s">
        <v>76</v>
      </c>
      <c r="D62" s="2"/>
      <c r="E62" s="22"/>
      <c r="F62" s="22"/>
      <c r="G62" s="15"/>
      <c r="H62" s="15"/>
      <c r="I62" s="15"/>
      <c r="J62" s="15"/>
      <c r="K62" s="15"/>
      <c r="L62" s="16"/>
      <c r="M62" s="16"/>
      <c r="N62" s="16"/>
    </row>
    <row r="63" spans="1:14" ht="14.25">
      <c r="A63" s="40"/>
      <c r="B63" s="58"/>
      <c r="C63" s="58" t="s">
        <v>77</v>
      </c>
      <c r="D63" s="2"/>
      <c r="E63" s="58"/>
      <c r="F63" s="22"/>
      <c r="G63" s="15"/>
      <c r="H63" s="15"/>
      <c r="I63" s="15"/>
      <c r="J63" s="15"/>
      <c r="K63" s="15"/>
      <c r="L63" s="16"/>
      <c r="M63" s="16"/>
      <c r="N63" s="16"/>
    </row>
    <row r="64" spans="1:14" ht="28.5">
      <c r="A64" s="40"/>
      <c r="B64" s="58"/>
      <c r="C64" s="61" t="s">
        <v>78</v>
      </c>
      <c r="D64" s="2"/>
      <c r="E64" s="58"/>
      <c r="F64" s="22"/>
      <c r="G64" s="15"/>
      <c r="H64" s="15"/>
      <c r="I64" s="15"/>
      <c r="J64" s="15"/>
      <c r="K64" s="15"/>
      <c r="L64" s="16"/>
      <c r="M64" s="16"/>
      <c r="N64" s="16"/>
    </row>
    <row r="65" spans="1:14" ht="14.25">
      <c r="A65" s="40"/>
      <c r="B65" s="58"/>
      <c r="C65" s="58" t="s">
        <v>79</v>
      </c>
      <c r="D65" s="2"/>
      <c r="E65" s="58"/>
      <c r="F65" s="22"/>
      <c r="G65" s="15"/>
      <c r="H65" s="15"/>
      <c r="I65" s="15"/>
      <c r="J65" s="15"/>
      <c r="K65" s="15"/>
      <c r="L65" s="16"/>
      <c r="M65" s="16"/>
      <c r="N65" s="16"/>
    </row>
    <row r="66" spans="1:14" ht="14.25">
      <c r="A66" s="40"/>
      <c r="B66" s="58"/>
      <c r="C66" s="58" t="s">
        <v>80</v>
      </c>
      <c r="D66" s="2"/>
      <c r="E66" s="58"/>
      <c r="F66" s="22"/>
      <c r="G66" s="15"/>
      <c r="H66" s="15"/>
      <c r="I66" s="15"/>
      <c r="J66" s="15"/>
      <c r="K66" s="15"/>
      <c r="L66" s="16"/>
      <c r="M66" s="16"/>
      <c r="N66" s="16"/>
    </row>
    <row r="67" spans="1:14" ht="14.25">
      <c r="A67" s="40"/>
      <c r="B67" s="58"/>
      <c r="C67" s="58" t="s">
        <v>81</v>
      </c>
      <c r="D67" s="2"/>
      <c r="E67" s="58"/>
      <c r="F67" s="22"/>
      <c r="G67" s="15"/>
      <c r="H67" s="15"/>
      <c r="I67" s="15"/>
      <c r="J67" s="15"/>
      <c r="K67" s="15"/>
      <c r="L67" s="16"/>
      <c r="M67" s="16"/>
      <c r="N67" s="16"/>
    </row>
    <row r="68" spans="1:14" ht="14.25">
      <c r="A68" s="40"/>
      <c r="B68" s="58"/>
      <c r="C68" s="58" t="s">
        <v>82</v>
      </c>
      <c r="D68" s="2"/>
      <c r="E68" s="58"/>
      <c r="F68" s="22"/>
      <c r="G68" s="15"/>
      <c r="H68" s="15"/>
      <c r="I68" s="15"/>
      <c r="J68" s="15"/>
      <c r="K68" s="15"/>
      <c r="L68" s="16"/>
      <c r="M68" s="16"/>
      <c r="N68" s="16"/>
    </row>
    <row r="69" spans="1:14" ht="14.25">
      <c r="A69" s="40"/>
      <c r="B69" s="58"/>
      <c r="C69" s="58"/>
      <c r="D69" s="2"/>
      <c r="E69" s="58"/>
      <c r="F69" s="22"/>
      <c r="G69" s="15"/>
      <c r="H69" s="15"/>
      <c r="I69" s="15"/>
      <c r="J69" s="15"/>
      <c r="K69" s="15"/>
      <c r="L69" s="16"/>
      <c r="M69" s="16"/>
      <c r="N69" s="16"/>
    </row>
    <row r="70" spans="1:14" ht="14.25">
      <c r="A70" s="40"/>
      <c r="B70" s="59"/>
      <c r="C70" s="59"/>
      <c r="D70" s="2"/>
      <c r="E70" s="58"/>
      <c r="F70" s="22"/>
      <c r="G70" s="15"/>
      <c r="H70" s="15"/>
      <c r="I70" s="15"/>
      <c r="J70" s="15"/>
      <c r="K70" s="15"/>
      <c r="L70" s="16"/>
      <c r="M70" s="16"/>
      <c r="N70" s="16"/>
    </row>
    <row r="71" spans="1:14" ht="28.5">
      <c r="A71" s="40"/>
      <c r="B71" s="65" t="s">
        <v>20</v>
      </c>
      <c r="C71" s="65" t="s">
        <v>83</v>
      </c>
      <c r="D71" s="564"/>
      <c r="E71" s="40"/>
      <c r="F71" s="23"/>
      <c r="G71" s="17"/>
      <c r="H71" s="17"/>
      <c r="I71" s="17"/>
      <c r="J71" s="17"/>
      <c r="K71" s="17"/>
      <c r="L71" s="6"/>
      <c r="M71" s="6"/>
      <c r="N71" s="6"/>
    </row>
    <row r="72" spans="1:14" ht="14.25">
      <c r="A72" s="40"/>
      <c r="B72" s="44"/>
      <c r="C72" s="44" t="s">
        <v>84</v>
      </c>
      <c r="D72" s="565"/>
      <c r="E72" s="40"/>
      <c r="F72" s="23"/>
      <c r="G72" s="17"/>
      <c r="H72" s="17"/>
      <c r="I72" s="17"/>
      <c r="J72" s="17"/>
      <c r="K72" s="17"/>
      <c r="L72" s="6"/>
      <c r="M72" s="6"/>
      <c r="N72" s="6"/>
    </row>
    <row r="73" spans="1:14" ht="14.25">
      <c r="A73" s="40"/>
      <c r="B73" s="44"/>
      <c r="C73" s="44" t="s">
        <v>87</v>
      </c>
      <c r="D73" s="565"/>
      <c r="E73" s="40"/>
      <c r="F73" s="23"/>
      <c r="G73" s="17"/>
      <c r="H73" s="17"/>
      <c r="I73" s="17"/>
      <c r="J73" s="17"/>
      <c r="K73" s="17"/>
      <c r="L73" s="6"/>
      <c r="M73" s="6"/>
      <c r="N73" s="6"/>
    </row>
    <row r="74" spans="1:14" ht="14.25">
      <c r="A74" s="40"/>
      <c r="B74" s="44"/>
      <c r="C74" s="44" t="s">
        <v>85</v>
      </c>
      <c r="D74" s="565"/>
      <c r="E74" s="40"/>
      <c r="F74" s="23"/>
      <c r="G74" s="17"/>
      <c r="H74" s="17"/>
      <c r="I74" s="17"/>
      <c r="J74" s="17"/>
      <c r="K74" s="17"/>
      <c r="L74" s="6"/>
      <c r="M74" s="6"/>
      <c r="N74" s="6"/>
    </row>
    <row r="75" spans="1:14" ht="14.25">
      <c r="A75" s="40"/>
      <c r="B75" s="44"/>
      <c r="C75" s="44" t="s">
        <v>86</v>
      </c>
      <c r="D75" s="565"/>
      <c r="E75" s="40"/>
      <c r="F75" s="23"/>
      <c r="G75" s="17"/>
      <c r="H75" s="17"/>
      <c r="I75" s="17"/>
      <c r="J75" s="17"/>
      <c r="K75" s="17"/>
      <c r="L75" s="6"/>
      <c r="M75" s="6"/>
      <c r="N75" s="6"/>
    </row>
    <row r="76" spans="1:14" ht="21" customHeight="1">
      <c r="A76" s="40"/>
      <c r="B76" s="44"/>
      <c r="C76" s="66" t="s">
        <v>88</v>
      </c>
      <c r="D76" s="565"/>
      <c r="E76" s="40"/>
      <c r="F76" s="23"/>
      <c r="G76" s="17"/>
      <c r="H76" s="17"/>
      <c r="I76" s="17"/>
      <c r="J76" s="17"/>
      <c r="K76" s="17"/>
      <c r="L76" s="6"/>
      <c r="M76" s="6"/>
      <c r="N76" s="6"/>
    </row>
    <row r="77" spans="1:14" ht="14.25">
      <c r="A77" s="40"/>
      <c r="B77" s="44"/>
      <c r="C77" s="44" t="s">
        <v>89</v>
      </c>
      <c r="D77" s="565"/>
      <c r="E77" s="40"/>
      <c r="F77" s="23"/>
      <c r="G77" s="17"/>
      <c r="H77" s="17"/>
      <c r="I77" s="17"/>
      <c r="J77" s="17"/>
      <c r="K77" s="17"/>
      <c r="L77" s="6"/>
      <c r="M77" s="6"/>
      <c r="N77" s="6"/>
    </row>
    <row r="78" spans="1:14" ht="26.25" customHeight="1">
      <c r="A78" s="41"/>
      <c r="B78" s="43"/>
      <c r="C78" s="44" t="s">
        <v>90</v>
      </c>
      <c r="D78" s="566"/>
      <c r="E78" s="41"/>
      <c r="F78" s="23"/>
      <c r="G78" s="17"/>
      <c r="H78" s="17"/>
      <c r="I78" s="17"/>
      <c r="J78" s="17"/>
      <c r="K78" s="17"/>
      <c r="L78" s="6"/>
      <c r="M78" s="6"/>
      <c r="N78" s="6"/>
    </row>
    <row r="79" ht="14.25">
      <c r="A79" s="40" t="s">
        <v>22</v>
      </c>
    </row>
    <row r="80" spans="1:9" ht="14.25">
      <c r="A80" s="40" t="s">
        <v>23</v>
      </c>
      <c r="B80" s="46" t="s">
        <v>5</v>
      </c>
      <c r="C80" s="46"/>
      <c r="D80" s="46" t="s">
        <v>24</v>
      </c>
      <c r="E80" s="46"/>
      <c r="F80" s="46"/>
      <c r="G80" s="46"/>
      <c r="H80" s="46"/>
      <c r="I80" s="46"/>
    </row>
  </sheetData>
  <sheetProtection/>
  <mergeCells count="10">
    <mergeCell ref="D71:D78"/>
    <mergeCell ref="F26:F27"/>
    <mergeCell ref="D26:D27"/>
    <mergeCell ref="D28:D29"/>
    <mergeCell ref="H2:L2"/>
    <mergeCell ref="G4:H4"/>
    <mergeCell ref="I4:K4"/>
    <mergeCell ref="L4:N4"/>
    <mergeCell ref="G3:K3"/>
    <mergeCell ref="L3:N3"/>
  </mergeCells>
  <printOptions/>
  <pageMargins left="0.25" right="0.25" top="0.75" bottom="0.75" header="0.3" footer="0.3"/>
  <pageSetup fitToHeight="4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2"/>
  <sheetViews>
    <sheetView zoomScale="80" zoomScaleNormal="80" zoomScalePageLayoutView="0" workbookViewId="0" topLeftCell="B4">
      <selection activeCell="E13" sqref="E13"/>
    </sheetView>
  </sheetViews>
  <sheetFormatPr defaultColWidth="9.140625" defaultRowHeight="15"/>
  <cols>
    <col min="1" max="1" width="11.8515625" style="153" customWidth="1"/>
    <col min="2" max="2" width="11.421875" style="153" customWidth="1"/>
    <col min="3" max="4" width="14.421875" style="153" customWidth="1"/>
    <col min="5" max="5" width="44.8515625" style="153" customWidth="1"/>
    <col min="6" max="6" width="10.8515625" style="318" customWidth="1"/>
    <col min="7" max="7" width="5.00390625" style="153" bestFit="1" customWidth="1"/>
    <col min="8" max="8" width="7.421875" style="153" bestFit="1" customWidth="1"/>
    <col min="9" max="9" width="7.28125" style="153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7.421875" style="153" bestFit="1" customWidth="1"/>
    <col min="19" max="19" width="8.00390625" style="153" bestFit="1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6.28125" style="153" bestFit="1" customWidth="1"/>
    <col min="30" max="30" width="7.421875" style="153" bestFit="1" customWidth="1"/>
    <col min="31" max="31" width="8.00390625" style="153" bestFit="1" customWidth="1"/>
    <col min="32" max="32" width="6.28125" style="153" bestFit="1" customWidth="1"/>
    <col min="33" max="33" width="7.421875" style="153" bestFit="1" customWidth="1"/>
    <col min="34" max="34" width="8.00390625" style="153" bestFit="1" customWidth="1"/>
    <col min="35" max="35" width="6.28125" style="153" bestFit="1" customWidth="1"/>
    <col min="36" max="36" width="7.421875" style="153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476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6" s="176" customFormat="1" ht="20.25">
      <c r="A2" s="175" t="s">
        <v>203</v>
      </c>
      <c r="C2" s="176" t="s">
        <v>202</v>
      </c>
      <c r="F2" s="317"/>
    </row>
    <row r="3" spans="1:6" s="176" customFormat="1" ht="20.25">
      <c r="A3" s="175" t="s">
        <v>217</v>
      </c>
      <c r="C3" s="305" t="s">
        <v>345</v>
      </c>
      <c r="F3" s="317"/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316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177" t="s">
        <v>195</v>
      </c>
      <c r="B6" s="178" t="s">
        <v>218</v>
      </c>
      <c r="C6" s="164" t="s">
        <v>342</v>
      </c>
      <c r="D6" s="610" t="s">
        <v>351</v>
      </c>
      <c r="E6" s="181" t="s">
        <v>307</v>
      </c>
      <c r="F6" s="319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308" t="s">
        <v>201</v>
      </c>
      <c r="B7" s="309" t="s">
        <v>355</v>
      </c>
      <c r="C7" s="156"/>
      <c r="D7" s="611"/>
      <c r="E7" s="181" t="s">
        <v>321</v>
      </c>
      <c r="F7" s="319"/>
      <c r="G7" s="613" t="s">
        <v>209</v>
      </c>
      <c r="H7" s="613" t="s">
        <v>210</v>
      </c>
      <c r="I7" s="613" t="s">
        <v>216</v>
      </c>
      <c r="J7" s="613" t="s">
        <v>208</v>
      </c>
      <c r="K7" s="613" t="s">
        <v>210</v>
      </c>
      <c r="L7" s="613" t="s">
        <v>208</v>
      </c>
      <c r="M7" s="613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159"/>
      <c r="B8" s="160"/>
      <c r="C8" s="159"/>
      <c r="D8" s="159"/>
      <c r="E8" s="159"/>
      <c r="F8" s="320"/>
      <c r="G8" s="614"/>
      <c r="H8" s="614"/>
      <c r="I8" s="614"/>
      <c r="J8" s="614"/>
      <c r="K8" s="614"/>
      <c r="L8" s="614"/>
      <c r="M8" s="614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321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20.25">
      <c r="A10" s="162"/>
      <c r="B10" s="163"/>
      <c r="C10" s="162"/>
      <c r="D10" s="162"/>
      <c r="E10" s="277" t="s">
        <v>322</v>
      </c>
      <c r="F10" s="322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81.75">
      <c r="A11" s="159"/>
      <c r="B11" s="160"/>
      <c r="C11" s="159"/>
      <c r="D11" s="160"/>
      <c r="E11" s="256" t="s">
        <v>484</v>
      </c>
      <c r="F11" s="336" t="s">
        <v>266</v>
      </c>
      <c r="G11" s="250"/>
      <c r="H11" s="250"/>
      <c r="I11" s="250"/>
      <c r="J11" s="250"/>
      <c r="K11" s="250"/>
      <c r="L11" s="250"/>
      <c r="M11" s="250"/>
      <c r="N11" s="165"/>
      <c r="O11" s="165"/>
      <c r="P11" s="165"/>
      <c r="Q11" s="165"/>
      <c r="R11" s="278">
        <v>3.04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</row>
    <row r="12" ht="20.25">
      <c r="F12" s="337"/>
    </row>
  </sheetData>
  <sheetProtection/>
  <mergeCells count="28">
    <mergeCell ref="AF8:AH8"/>
    <mergeCell ref="AI8:AK8"/>
    <mergeCell ref="D6:D7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2"/>
  <sheetViews>
    <sheetView zoomScale="80" zoomScaleNormal="80" zoomScalePageLayoutView="0" workbookViewId="0" topLeftCell="A10">
      <selection activeCell="E17" sqref="E17"/>
    </sheetView>
  </sheetViews>
  <sheetFormatPr defaultColWidth="9.140625" defaultRowHeight="15"/>
  <cols>
    <col min="1" max="1" width="12.00390625" style="153" customWidth="1"/>
    <col min="2" max="2" width="13.00390625" style="153" customWidth="1"/>
    <col min="3" max="4" width="14.421875" style="153" customWidth="1"/>
    <col min="5" max="5" width="44.8515625" style="153" customWidth="1"/>
    <col min="6" max="6" width="10.8515625" style="328" customWidth="1"/>
    <col min="7" max="7" width="5.00390625" style="153" bestFit="1" customWidth="1"/>
    <col min="8" max="8" width="7.421875" style="153" bestFit="1" customWidth="1"/>
    <col min="9" max="9" width="7.28125" style="153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9.57421875" style="153" bestFit="1" customWidth="1"/>
    <col min="19" max="19" width="8.00390625" style="153" bestFit="1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6.28125" style="153" bestFit="1" customWidth="1"/>
    <col min="30" max="30" width="7.421875" style="153" bestFit="1" customWidth="1"/>
    <col min="31" max="31" width="8.00390625" style="153" bestFit="1" customWidth="1"/>
    <col min="32" max="32" width="6.28125" style="153" bestFit="1" customWidth="1"/>
    <col min="33" max="33" width="7.421875" style="153" bestFit="1" customWidth="1"/>
    <col min="34" max="34" width="8.00390625" style="153" bestFit="1" customWidth="1"/>
    <col min="35" max="35" width="6.28125" style="153" bestFit="1" customWidth="1"/>
    <col min="36" max="36" width="7.421875" style="153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485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6" s="176" customFormat="1" ht="20.25">
      <c r="A2" s="175" t="s">
        <v>203</v>
      </c>
      <c r="C2" s="176" t="s">
        <v>202</v>
      </c>
      <c r="F2" s="327"/>
    </row>
    <row r="3" spans="1:6" s="176" customFormat="1" ht="20.25">
      <c r="A3" s="175" t="s">
        <v>217</v>
      </c>
      <c r="C3" s="305" t="s">
        <v>345</v>
      </c>
      <c r="F3" s="327"/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316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177" t="s">
        <v>195</v>
      </c>
      <c r="B6" s="178" t="s">
        <v>218</v>
      </c>
      <c r="C6" s="164" t="s">
        <v>342</v>
      </c>
      <c r="D6" s="610" t="s">
        <v>351</v>
      </c>
      <c r="E6" s="181" t="s">
        <v>307</v>
      </c>
      <c r="F6" s="319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308" t="s">
        <v>201</v>
      </c>
      <c r="B7" s="309" t="s">
        <v>353</v>
      </c>
      <c r="C7" s="156"/>
      <c r="D7" s="611"/>
      <c r="E7" s="181" t="s">
        <v>323</v>
      </c>
      <c r="F7" s="319"/>
      <c r="G7" s="613" t="s">
        <v>209</v>
      </c>
      <c r="H7" s="613" t="s">
        <v>210</v>
      </c>
      <c r="I7" s="613" t="s">
        <v>216</v>
      </c>
      <c r="J7" s="613" t="s">
        <v>208</v>
      </c>
      <c r="K7" s="613" t="s">
        <v>210</v>
      </c>
      <c r="L7" s="613" t="s">
        <v>208</v>
      </c>
      <c r="M7" s="613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159"/>
      <c r="B8" s="160"/>
      <c r="C8" s="159"/>
      <c r="D8" s="159"/>
      <c r="E8" s="159"/>
      <c r="F8" s="329"/>
      <c r="G8" s="614"/>
      <c r="H8" s="614"/>
      <c r="I8" s="614"/>
      <c r="J8" s="614"/>
      <c r="K8" s="614"/>
      <c r="L8" s="614"/>
      <c r="M8" s="614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330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1.25" customHeight="1">
      <c r="A10" s="162"/>
      <c r="B10" s="163"/>
      <c r="C10" s="162"/>
      <c r="D10" s="162"/>
      <c r="E10" s="182" t="s">
        <v>331</v>
      </c>
      <c r="F10" s="331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86">
        <f>SUM(R11+R14)</f>
        <v>275</v>
      </c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20.25">
      <c r="A11" s="162"/>
      <c r="B11" s="163"/>
      <c r="C11" s="162"/>
      <c r="D11" s="162"/>
      <c r="E11" s="189" t="s">
        <v>324</v>
      </c>
      <c r="F11" s="313"/>
      <c r="G11" s="247"/>
      <c r="H11" s="247"/>
      <c r="I11" s="247"/>
      <c r="J11" s="247"/>
      <c r="K11" s="247"/>
      <c r="L11" s="247"/>
      <c r="M11" s="250"/>
      <c r="N11" s="245"/>
      <c r="O11" s="245"/>
      <c r="P11" s="245"/>
      <c r="Q11" s="245"/>
      <c r="R11" s="287">
        <f>SUM(R12:R13)</f>
        <v>20</v>
      </c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37" s="161" customFormat="1" ht="81.75">
      <c r="A12" s="162"/>
      <c r="B12" s="163"/>
      <c r="C12" s="162"/>
      <c r="D12" s="162"/>
      <c r="E12" s="281" t="s">
        <v>486</v>
      </c>
      <c r="F12" s="314" t="s">
        <v>233</v>
      </c>
      <c r="G12" s="247"/>
      <c r="H12" s="247"/>
      <c r="I12" s="247"/>
      <c r="J12" s="247"/>
      <c r="K12" s="247"/>
      <c r="L12" s="288"/>
      <c r="M12" s="250"/>
      <c r="N12" s="245"/>
      <c r="O12" s="245"/>
      <c r="P12" s="245"/>
      <c r="Q12" s="245"/>
      <c r="R12" s="283">
        <v>10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</row>
    <row r="13" spans="1:37" s="161" customFormat="1" ht="81.75">
      <c r="A13" s="162"/>
      <c r="B13" s="163"/>
      <c r="C13" s="162"/>
      <c r="D13" s="162"/>
      <c r="E13" s="281" t="s">
        <v>487</v>
      </c>
      <c r="F13" s="314" t="s">
        <v>233</v>
      </c>
      <c r="G13" s="247"/>
      <c r="H13" s="247"/>
      <c r="I13" s="247"/>
      <c r="J13" s="247"/>
      <c r="K13" s="247"/>
      <c r="L13" s="247"/>
      <c r="M13" s="250"/>
      <c r="N13" s="245"/>
      <c r="O13" s="245"/>
      <c r="P13" s="245"/>
      <c r="Q13" s="245"/>
      <c r="R13" s="283">
        <v>10</v>
      </c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</row>
    <row r="14" spans="1:37" s="161" customFormat="1" ht="20.25">
      <c r="A14" s="162"/>
      <c r="B14" s="163"/>
      <c r="C14" s="162"/>
      <c r="D14" s="162"/>
      <c r="E14" s="189" t="s">
        <v>325</v>
      </c>
      <c r="F14" s="314"/>
      <c r="G14" s="247"/>
      <c r="H14" s="247"/>
      <c r="I14" s="247"/>
      <c r="J14" s="247"/>
      <c r="K14" s="247"/>
      <c r="L14" s="247"/>
      <c r="M14" s="250"/>
      <c r="N14" s="245"/>
      <c r="O14" s="245"/>
      <c r="P14" s="245"/>
      <c r="Q14" s="245"/>
      <c r="R14" s="285">
        <f>SUM(R15)</f>
        <v>255</v>
      </c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</row>
    <row r="15" spans="1:37" s="161" customFormat="1" ht="40.5">
      <c r="A15" s="162"/>
      <c r="B15" s="163"/>
      <c r="C15" s="162"/>
      <c r="D15" s="162"/>
      <c r="E15" s="281" t="s">
        <v>488</v>
      </c>
      <c r="F15" s="314" t="s">
        <v>305</v>
      </c>
      <c r="G15" s="247"/>
      <c r="H15" s="247"/>
      <c r="I15" s="247"/>
      <c r="J15" s="247"/>
      <c r="K15" s="247"/>
      <c r="L15" s="247"/>
      <c r="M15" s="250"/>
      <c r="N15" s="245"/>
      <c r="O15" s="245"/>
      <c r="P15" s="245"/>
      <c r="Q15" s="245"/>
      <c r="R15" s="284">
        <f>SUM(R16:R21)</f>
        <v>255</v>
      </c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</row>
    <row r="16" spans="1:37" s="161" customFormat="1" ht="20.25">
      <c r="A16" s="162"/>
      <c r="B16" s="163"/>
      <c r="C16" s="162"/>
      <c r="D16" s="162"/>
      <c r="E16" s="282" t="s">
        <v>326</v>
      </c>
      <c r="F16" s="314" t="s">
        <v>305</v>
      </c>
      <c r="G16" s="247"/>
      <c r="H16" s="247"/>
      <c r="I16" s="247"/>
      <c r="J16" s="247"/>
      <c r="K16" s="247"/>
      <c r="L16" s="247"/>
      <c r="M16" s="250"/>
      <c r="N16" s="245"/>
      <c r="O16" s="245"/>
      <c r="P16" s="245"/>
      <c r="Q16" s="245"/>
      <c r="R16" s="262">
        <v>40</v>
      </c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</row>
    <row r="17" spans="1:37" s="161" customFormat="1" ht="20.25">
      <c r="A17" s="162"/>
      <c r="B17" s="163"/>
      <c r="C17" s="162"/>
      <c r="D17" s="162"/>
      <c r="E17" s="282" t="s">
        <v>327</v>
      </c>
      <c r="F17" s="314" t="s">
        <v>305</v>
      </c>
      <c r="G17" s="247"/>
      <c r="H17" s="247"/>
      <c r="I17" s="247"/>
      <c r="J17" s="247"/>
      <c r="K17" s="247"/>
      <c r="L17" s="247"/>
      <c r="M17" s="250"/>
      <c r="N17" s="245"/>
      <c r="O17" s="245"/>
      <c r="P17" s="245"/>
      <c r="Q17" s="245"/>
      <c r="R17" s="262">
        <v>43</v>
      </c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</row>
    <row r="18" spans="1:37" s="161" customFormat="1" ht="20.25">
      <c r="A18" s="162"/>
      <c r="B18" s="163"/>
      <c r="C18" s="162"/>
      <c r="D18" s="162"/>
      <c r="E18" s="282" t="s">
        <v>328</v>
      </c>
      <c r="F18" s="314" t="s">
        <v>305</v>
      </c>
      <c r="G18" s="247"/>
      <c r="H18" s="247"/>
      <c r="I18" s="247"/>
      <c r="J18" s="247"/>
      <c r="K18" s="247"/>
      <c r="L18" s="247"/>
      <c r="M18" s="250"/>
      <c r="N18" s="245"/>
      <c r="O18" s="245"/>
      <c r="P18" s="245"/>
      <c r="Q18" s="245"/>
      <c r="R18" s="262">
        <v>43</v>
      </c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</row>
    <row r="19" spans="1:37" s="161" customFormat="1" ht="40.5">
      <c r="A19" s="162"/>
      <c r="B19" s="163"/>
      <c r="C19" s="162"/>
      <c r="D19" s="162"/>
      <c r="E19" s="282" t="s">
        <v>489</v>
      </c>
      <c r="F19" s="314" t="s">
        <v>305</v>
      </c>
      <c r="G19" s="247"/>
      <c r="H19" s="247"/>
      <c r="I19" s="247"/>
      <c r="J19" s="247"/>
      <c r="K19" s="247"/>
      <c r="L19" s="247"/>
      <c r="M19" s="250"/>
      <c r="N19" s="245"/>
      <c r="O19" s="245"/>
      <c r="P19" s="245"/>
      <c r="Q19" s="245"/>
      <c r="R19" s="262">
        <v>43</v>
      </c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</row>
    <row r="20" spans="1:37" s="161" customFormat="1" ht="40.5">
      <c r="A20" s="162"/>
      <c r="B20" s="163"/>
      <c r="C20" s="162"/>
      <c r="D20" s="162"/>
      <c r="E20" s="282" t="s">
        <v>329</v>
      </c>
      <c r="F20" s="314" t="s">
        <v>305</v>
      </c>
      <c r="G20" s="247"/>
      <c r="H20" s="247"/>
      <c r="I20" s="247"/>
      <c r="J20" s="247"/>
      <c r="K20" s="247"/>
      <c r="L20" s="247"/>
      <c r="M20" s="250"/>
      <c r="N20" s="245"/>
      <c r="O20" s="245"/>
      <c r="P20" s="245"/>
      <c r="Q20" s="245"/>
      <c r="R20" s="262">
        <v>43</v>
      </c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</row>
    <row r="21" spans="1:37" s="161" customFormat="1" ht="40.5">
      <c r="A21" s="162"/>
      <c r="B21" s="163"/>
      <c r="C21" s="162"/>
      <c r="D21" s="162"/>
      <c r="E21" s="282" t="s">
        <v>330</v>
      </c>
      <c r="F21" s="314" t="s">
        <v>305</v>
      </c>
      <c r="G21" s="247"/>
      <c r="H21" s="247"/>
      <c r="I21" s="247"/>
      <c r="J21" s="247"/>
      <c r="K21" s="247"/>
      <c r="L21" s="247"/>
      <c r="M21" s="250"/>
      <c r="N21" s="245"/>
      <c r="O21" s="245"/>
      <c r="P21" s="245"/>
      <c r="Q21" s="245"/>
      <c r="R21" s="262">
        <v>43</v>
      </c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</row>
    <row r="22" spans="1:37" s="161" customFormat="1" ht="20.25">
      <c r="A22" s="159"/>
      <c r="B22" s="160"/>
      <c r="C22" s="159"/>
      <c r="D22" s="159"/>
      <c r="E22" s="279"/>
      <c r="F22" s="333"/>
      <c r="G22" s="166"/>
      <c r="H22" s="166"/>
      <c r="I22" s="166"/>
      <c r="J22" s="166"/>
      <c r="K22" s="166"/>
      <c r="L22" s="166"/>
      <c r="M22" s="166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</row>
  </sheetData>
  <sheetProtection/>
  <mergeCells count="28">
    <mergeCell ref="AF8:AH8"/>
    <mergeCell ref="AI8:AK8"/>
    <mergeCell ref="D6:D7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5"/>
  <sheetViews>
    <sheetView zoomScale="80" zoomScaleNormal="80" workbookViewId="0" topLeftCell="A7">
      <selection activeCell="I12" sqref="I12"/>
    </sheetView>
  </sheetViews>
  <sheetFormatPr defaultColWidth="9.140625" defaultRowHeight="15"/>
  <cols>
    <col min="1" max="2" width="13.140625" style="153" customWidth="1"/>
    <col min="3" max="4" width="14.421875" style="153" customWidth="1"/>
    <col min="5" max="5" width="44.8515625" style="153" customWidth="1"/>
    <col min="6" max="6" width="10.8515625" style="318" customWidth="1"/>
    <col min="7" max="7" width="5.00390625" style="153" bestFit="1" customWidth="1"/>
    <col min="8" max="8" width="7.421875" style="153" bestFit="1" customWidth="1"/>
    <col min="9" max="9" width="7.140625" style="153" bestFit="1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7.7109375" style="153" customWidth="1"/>
    <col min="19" max="19" width="8.00390625" style="153" bestFit="1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6.28125" style="153" bestFit="1" customWidth="1"/>
    <col min="30" max="30" width="7.421875" style="153" bestFit="1" customWidth="1"/>
    <col min="31" max="31" width="8.00390625" style="153" bestFit="1" customWidth="1"/>
    <col min="32" max="32" width="6.28125" style="153" bestFit="1" customWidth="1"/>
    <col min="33" max="33" width="7.421875" style="153" bestFit="1" customWidth="1"/>
    <col min="34" max="34" width="8.00390625" style="153" bestFit="1" customWidth="1"/>
    <col min="35" max="35" width="6.28125" style="153" bestFit="1" customWidth="1"/>
    <col min="36" max="36" width="7.421875" style="153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490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6" s="176" customFormat="1" ht="20.25">
      <c r="A2" s="175" t="s">
        <v>203</v>
      </c>
      <c r="C2" s="176" t="s">
        <v>202</v>
      </c>
      <c r="F2" s="317"/>
    </row>
    <row r="3" spans="1:6" s="176" customFormat="1" ht="20.25">
      <c r="A3" s="175" t="s">
        <v>217</v>
      </c>
      <c r="C3" s="305" t="s">
        <v>345</v>
      </c>
      <c r="F3" s="317"/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316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177" t="s">
        <v>195</v>
      </c>
      <c r="B6" s="178" t="s">
        <v>218</v>
      </c>
      <c r="C6" s="164" t="s">
        <v>342</v>
      </c>
      <c r="D6" s="610" t="s">
        <v>351</v>
      </c>
      <c r="E6" s="181" t="s">
        <v>307</v>
      </c>
      <c r="F6" s="319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308" t="s">
        <v>201</v>
      </c>
      <c r="B7" s="309" t="s">
        <v>352</v>
      </c>
      <c r="C7" s="156"/>
      <c r="D7" s="611"/>
      <c r="E7" s="181" t="s">
        <v>332</v>
      </c>
      <c r="F7" s="319"/>
      <c r="G7" s="613" t="s">
        <v>209</v>
      </c>
      <c r="H7" s="613" t="s">
        <v>210</v>
      </c>
      <c r="I7" s="613" t="s">
        <v>216</v>
      </c>
      <c r="J7" s="613" t="s">
        <v>208</v>
      </c>
      <c r="K7" s="613" t="s">
        <v>210</v>
      </c>
      <c r="L7" s="613" t="s">
        <v>208</v>
      </c>
      <c r="M7" s="613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159"/>
      <c r="B8" s="160"/>
      <c r="C8" s="159"/>
      <c r="D8" s="159"/>
      <c r="E8" s="159"/>
      <c r="F8" s="320"/>
      <c r="G8" s="614"/>
      <c r="H8" s="614"/>
      <c r="I8" s="614"/>
      <c r="J8" s="614"/>
      <c r="K8" s="614"/>
      <c r="L8" s="614"/>
      <c r="M8" s="614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321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1.25" customHeight="1">
      <c r="A10" s="162"/>
      <c r="B10" s="163"/>
      <c r="C10" s="162"/>
      <c r="D10" s="162"/>
      <c r="E10" s="182" t="s">
        <v>333</v>
      </c>
      <c r="F10" s="322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94">
        <f>SUM(R11)</f>
        <v>929.216</v>
      </c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20.25">
      <c r="A11" s="162"/>
      <c r="B11" s="163"/>
      <c r="C11" s="162"/>
      <c r="D11" s="162"/>
      <c r="E11" s="295" t="s">
        <v>249</v>
      </c>
      <c r="F11" s="323"/>
      <c r="G11" s="247"/>
      <c r="H11" s="247"/>
      <c r="I11" s="247"/>
      <c r="J11" s="247"/>
      <c r="K11" s="247"/>
      <c r="L11" s="247"/>
      <c r="M11" s="250"/>
      <c r="N11" s="245"/>
      <c r="O11" s="245"/>
      <c r="P11" s="245"/>
      <c r="Q11" s="245"/>
      <c r="R11" s="290">
        <f>SUM(R12)</f>
        <v>929.216</v>
      </c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37" s="161" customFormat="1" ht="78" customHeight="1">
      <c r="A12" s="162"/>
      <c r="B12" s="163"/>
      <c r="C12" s="162"/>
      <c r="D12" s="162"/>
      <c r="E12" s="269" t="s">
        <v>491</v>
      </c>
      <c r="F12" s="311" t="s">
        <v>265</v>
      </c>
      <c r="G12" s="247"/>
      <c r="H12" s="247"/>
      <c r="I12" s="247"/>
      <c r="J12" s="247"/>
      <c r="K12" s="247"/>
      <c r="L12" s="247"/>
      <c r="M12" s="250"/>
      <c r="N12" s="245"/>
      <c r="O12" s="245"/>
      <c r="P12" s="245"/>
      <c r="Q12" s="245"/>
      <c r="R12" s="289">
        <v>929.216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</row>
    <row r="13" spans="1:37" s="161" customFormat="1" ht="40.5">
      <c r="A13" s="162"/>
      <c r="B13" s="163"/>
      <c r="C13" s="162"/>
      <c r="D13" s="162"/>
      <c r="E13" s="293" t="s">
        <v>334</v>
      </c>
      <c r="F13" s="311" t="s">
        <v>265</v>
      </c>
      <c r="G13" s="247"/>
      <c r="H13" s="247"/>
      <c r="I13" s="247"/>
      <c r="J13" s="247"/>
      <c r="K13" s="247"/>
      <c r="L13" s="247"/>
      <c r="M13" s="250"/>
      <c r="N13" s="245"/>
      <c r="O13" s="245"/>
      <c r="P13" s="245"/>
      <c r="Q13" s="245"/>
      <c r="R13" s="289">
        <v>310.405</v>
      </c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</row>
    <row r="14" spans="1:37" s="161" customFormat="1" ht="40.5">
      <c r="A14" s="162"/>
      <c r="B14" s="163"/>
      <c r="C14" s="162"/>
      <c r="D14" s="162"/>
      <c r="E14" s="199" t="s">
        <v>335</v>
      </c>
      <c r="F14" s="312" t="s">
        <v>265</v>
      </c>
      <c r="G14" s="164"/>
      <c r="H14" s="164"/>
      <c r="I14" s="164"/>
      <c r="J14" s="164"/>
      <c r="K14" s="164"/>
      <c r="L14" s="164"/>
      <c r="M14" s="164"/>
      <c r="N14" s="245"/>
      <c r="O14" s="245"/>
      <c r="P14" s="245"/>
      <c r="Q14" s="245"/>
      <c r="R14" s="291">
        <v>238.811</v>
      </c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</row>
    <row r="15" spans="1:37" ht="40.5">
      <c r="A15" s="240"/>
      <c r="B15" s="240"/>
      <c r="C15" s="240"/>
      <c r="D15" s="240"/>
      <c r="E15" s="199" t="s">
        <v>336</v>
      </c>
      <c r="F15" s="267" t="s">
        <v>265</v>
      </c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92">
        <v>380</v>
      </c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</row>
  </sheetData>
  <sheetProtection/>
  <mergeCells count="28">
    <mergeCell ref="AF8:AH8"/>
    <mergeCell ref="AI8:AK8"/>
    <mergeCell ref="D6:D7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5"/>
  <sheetViews>
    <sheetView zoomScale="80" zoomScaleNormal="80" workbookViewId="0" topLeftCell="A4">
      <selection activeCell="E17" sqref="E17"/>
    </sheetView>
  </sheetViews>
  <sheetFormatPr defaultColWidth="9.140625" defaultRowHeight="15"/>
  <cols>
    <col min="1" max="1" width="13.8515625" style="153" customWidth="1"/>
    <col min="2" max="2" width="12.421875" style="153" customWidth="1"/>
    <col min="3" max="3" width="12.57421875" style="153" customWidth="1"/>
    <col min="4" max="4" width="13.00390625" style="153" customWidth="1"/>
    <col min="5" max="5" width="45.421875" style="153" customWidth="1"/>
    <col min="6" max="6" width="7.7109375" style="318" bestFit="1" customWidth="1"/>
    <col min="7" max="7" width="5.00390625" style="153" bestFit="1" customWidth="1"/>
    <col min="8" max="8" width="7.421875" style="153" bestFit="1" customWidth="1"/>
    <col min="9" max="9" width="7.140625" style="153" bestFit="1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7.421875" style="153" bestFit="1" customWidth="1"/>
    <col min="19" max="19" width="8.00390625" style="153" bestFit="1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6.28125" style="153" bestFit="1" customWidth="1"/>
    <col min="30" max="30" width="7.421875" style="153" bestFit="1" customWidth="1"/>
    <col min="31" max="31" width="8.00390625" style="153" bestFit="1" customWidth="1"/>
    <col min="32" max="32" width="6.28125" style="153" bestFit="1" customWidth="1"/>
    <col min="33" max="33" width="7.421875" style="153" bestFit="1" customWidth="1"/>
    <col min="34" max="34" width="8.00390625" style="153" bestFit="1" customWidth="1"/>
    <col min="35" max="35" width="6.28125" style="153" bestFit="1" customWidth="1"/>
    <col min="36" max="36" width="7.421875" style="153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477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6" s="176" customFormat="1" ht="20.25">
      <c r="A2" s="175" t="s">
        <v>203</v>
      </c>
      <c r="C2" s="176" t="s">
        <v>202</v>
      </c>
      <c r="F2" s="317"/>
    </row>
    <row r="3" spans="1:6" s="176" customFormat="1" ht="20.25">
      <c r="A3" s="175" t="s">
        <v>217</v>
      </c>
      <c r="C3" s="305" t="s">
        <v>345</v>
      </c>
      <c r="F3" s="317"/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316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177" t="s">
        <v>195</v>
      </c>
      <c r="B6" s="178" t="s">
        <v>218</v>
      </c>
      <c r="C6" s="164" t="s">
        <v>342</v>
      </c>
      <c r="D6" s="610" t="s">
        <v>351</v>
      </c>
      <c r="E6" s="181" t="s">
        <v>307</v>
      </c>
      <c r="F6" s="319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308" t="s">
        <v>201</v>
      </c>
      <c r="B7" s="309" t="s">
        <v>350</v>
      </c>
      <c r="C7" s="156"/>
      <c r="D7" s="611"/>
      <c r="E7" s="181" t="s">
        <v>337</v>
      </c>
      <c r="F7" s="319"/>
      <c r="G7" s="613" t="s">
        <v>209</v>
      </c>
      <c r="H7" s="613" t="s">
        <v>210</v>
      </c>
      <c r="I7" s="613" t="s">
        <v>216</v>
      </c>
      <c r="J7" s="613" t="s">
        <v>208</v>
      </c>
      <c r="K7" s="613" t="s">
        <v>210</v>
      </c>
      <c r="L7" s="613" t="s">
        <v>208</v>
      </c>
      <c r="M7" s="613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159"/>
      <c r="B8" s="160"/>
      <c r="C8" s="159"/>
      <c r="D8" s="159"/>
      <c r="E8" s="159"/>
      <c r="F8" s="320"/>
      <c r="G8" s="614"/>
      <c r="H8" s="614"/>
      <c r="I8" s="614"/>
      <c r="J8" s="614"/>
      <c r="K8" s="614"/>
      <c r="L8" s="614"/>
      <c r="M8" s="614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321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1.25" customHeight="1">
      <c r="A10" s="162"/>
      <c r="B10" s="163"/>
      <c r="C10" s="162"/>
      <c r="D10" s="162"/>
      <c r="E10" s="182" t="s">
        <v>338</v>
      </c>
      <c r="F10" s="322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99">
        <v>125</v>
      </c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20.25">
      <c r="A11" s="162"/>
      <c r="B11" s="163"/>
      <c r="C11" s="162"/>
      <c r="D11" s="162"/>
      <c r="E11" s="296" t="s">
        <v>249</v>
      </c>
      <c r="F11" s="335"/>
      <c r="G11" s="250"/>
      <c r="H11" s="250"/>
      <c r="I11" s="250"/>
      <c r="J11" s="250"/>
      <c r="K11" s="250"/>
      <c r="L11" s="250"/>
      <c r="M11" s="250"/>
      <c r="N11" s="245"/>
      <c r="O11" s="245"/>
      <c r="P11" s="245"/>
      <c r="Q11" s="245"/>
      <c r="R11" s="299">
        <v>125</v>
      </c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37" s="161" customFormat="1" ht="81.75">
      <c r="A12" s="162"/>
      <c r="B12" s="163"/>
      <c r="C12" s="162"/>
      <c r="D12" s="162"/>
      <c r="E12" s="199" t="s">
        <v>492</v>
      </c>
      <c r="F12" s="334" t="s">
        <v>265</v>
      </c>
      <c r="G12" s="250"/>
      <c r="H12" s="250"/>
      <c r="I12" s="250"/>
      <c r="J12" s="250"/>
      <c r="K12" s="250"/>
      <c r="L12" s="250"/>
      <c r="M12" s="250"/>
      <c r="N12" s="245"/>
      <c r="O12" s="245"/>
      <c r="P12" s="245"/>
      <c r="Q12" s="245"/>
      <c r="R12" s="299">
        <v>125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</row>
    <row r="13" spans="1:37" s="161" customFormat="1" ht="20.25">
      <c r="A13" s="162"/>
      <c r="B13" s="163"/>
      <c r="C13" s="162"/>
      <c r="D13" s="162"/>
      <c r="E13" s="297"/>
      <c r="F13" s="335"/>
      <c r="G13" s="250"/>
      <c r="H13" s="250"/>
      <c r="I13" s="250"/>
      <c r="J13" s="250"/>
      <c r="K13" s="250"/>
      <c r="L13" s="250"/>
      <c r="M13" s="250"/>
      <c r="N13" s="245"/>
      <c r="O13" s="245"/>
      <c r="P13" s="245"/>
      <c r="Q13" s="245"/>
      <c r="R13" s="29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</row>
    <row r="14" spans="1:37" s="161" customFormat="1" ht="20.25">
      <c r="A14" s="159"/>
      <c r="B14" s="160"/>
      <c r="C14" s="159"/>
      <c r="D14" s="159"/>
      <c r="E14" s="268"/>
      <c r="F14" s="325"/>
      <c r="G14" s="166"/>
      <c r="H14" s="166"/>
      <c r="I14" s="166"/>
      <c r="J14" s="166"/>
      <c r="K14" s="166"/>
      <c r="L14" s="166"/>
      <c r="M14" s="166"/>
      <c r="N14" s="165"/>
      <c r="O14" s="165"/>
      <c r="P14" s="165"/>
      <c r="Q14" s="165"/>
      <c r="R14" s="300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ht="20.25">
      <c r="F15" s="326"/>
    </row>
  </sheetData>
  <sheetProtection/>
  <mergeCells count="28">
    <mergeCell ref="AF8:AH8"/>
    <mergeCell ref="AI8:AK8"/>
    <mergeCell ref="D6:D7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" right="0.118110236220472" top="0.354330708661417" bottom="0.354330708661417" header="0.31496062992126" footer="0.118110236220472"/>
  <pageSetup fitToHeight="0" horizontalDpi="600" verticalDpi="600" orientation="landscape" paperSize="8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6"/>
  <sheetViews>
    <sheetView zoomScale="80" zoomScaleNormal="80" workbookViewId="0" topLeftCell="A11">
      <selection activeCell="A13" sqref="A13:D13"/>
    </sheetView>
  </sheetViews>
  <sheetFormatPr defaultColWidth="9.140625" defaultRowHeight="15"/>
  <cols>
    <col min="1" max="2" width="12.140625" style="153" customWidth="1"/>
    <col min="3" max="4" width="14.421875" style="153" customWidth="1"/>
    <col min="5" max="5" width="40.7109375" style="153" customWidth="1"/>
    <col min="6" max="6" width="10.8515625" style="153" customWidth="1"/>
    <col min="7" max="7" width="5.00390625" style="153" bestFit="1" customWidth="1"/>
    <col min="8" max="8" width="8.421875" style="153" bestFit="1" customWidth="1"/>
    <col min="9" max="9" width="7.140625" style="153" bestFit="1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368" bestFit="1" customWidth="1"/>
    <col min="16" max="16" width="8.00390625" style="153" bestFit="1" customWidth="1"/>
    <col min="17" max="17" width="6.28125" style="153" bestFit="1" customWidth="1"/>
    <col min="18" max="18" width="7.7109375" style="368" customWidth="1"/>
    <col min="19" max="19" width="8.00390625" style="153" bestFit="1" customWidth="1"/>
    <col min="20" max="20" width="6.28125" style="153" bestFit="1" customWidth="1"/>
    <col min="21" max="21" width="7.421875" style="368" bestFit="1" customWidth="1"/>
    <col min="22" max="22" width="8.00390625" style="153" bestFit="1" customWidth="1"/>
    <col min="23" max="23" width="6.28125" style="153" bestFit="1" customWidth="1"/>
    <col min="24" max="24" width="7.421875" style="368" bestFit="1" customWidth="1"/>
    <col min="25" max="25" width="8.00390625" style="153" bestFit="1" customWidth="1"/>
    <col min="26" max="26" width="6.28125" style="368" bestFit="1" customWidth="1"/>
    <col min="27" max="27" width="7.421875" style="368" bestFit="1" customWidth="1"/>
    <col min="28" max="28" width="8.00390625" style="153" bestFit="1" customWidth="1"/>
    <col min="29" max="29" width="6.28125" style="153" bestFit="1" customWidth="1"/>
    <col min="30" max="30" width="7.00390625" style="368" bestFit="1" customWidth="1"/>
    <col min="31" max="31" width="7.421875" style="153" bestFit="1" customWidth="1"/>
    <col min="32" max="32" width="5.7109375" style="153" bestFit="1" customWidth="1"/>
    <col min="33" max="33" width="7.00390625" style="368" bestFit="1" customWidth="1"/>
    <col min="34" max="34" width="7.421875" style="153" bestFit="1" customWidth="1"/>
    <col min="35" max="35" width="5.7109375" style="368" bestFit="1" customWidth="1"/>
    <col min="36" max="36" width="7.00390625" style="368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478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36" s="176" customFormat="1" ht="20.25">
      <c r="A2" s="175" t="s">
        <v>203</v>
      </c>
      <c r="C2" s="176" t="s">
        <v>202</v>
      </c>
      <c r="O2" s="367"/>
      <c r="R2" s="367"/>
      <c r="U2" s="367"/>
      <c r="X2" s="367"/>
      <c r="Z2" s="367"/>
      <c r="AA2" s="367"/>
      <c r="AD2" s="367"/>
      <c r="AG2" s="367"/>
      <c r="AI2" s="367"/>
      <c r="AJ2" s="367"/>
    </row>
    <row r="3" spans="1:36" s="176" customFormat="1" ht="20.25">
      <c r="A3" s="175" t="s">
        <v>217</v>
      </c>
      <c r="C3" s="305" t="s">
        <v>345</v>
      </c>
      <c r="O3" s="367"/>
      <c r="R3" s="367"/>
      <c r="U3" s="367"/>
      <c r="X3" s="367"/>
      <c r="Z3" s="367"/>
      <c r="AA3" s="367"/>
      <c r="AD3" s="367"/>
      <c r="AG3" s="367"/>
      <c r="AI3" s="367"/>
      <c r="AJ3" s="367"/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316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302" t="s">
        <v>195</v>
      </c>
      <c r="B6" s="303" t="s">
        <v>218</v>
      </c>
      <c r="C6" s="164" t="s">
        <v>342</v>
      </c>
      <c r="D6" s="619" t="s">
        <v>341</v>
      </c>
      <c r="E6" s="181" t="s">
        <v>347</v>
      </c>
      <c r="F6" s="181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69" customHeight="1">
      <c r="A7" s="611" t="s">
        <v>343</v>
      </c>
      <c r="B7" s="611" t="s">
        <v>344</v>
      </c>
      <c r="C7" s="156"/>
      <c r="D7" s="622"/>
      <c r="E7" s="181" t="s">
        <v>339</v>
      </c>
      <c r="F7" s="181"/>
      <c r="G7" s="619" t="s">
        <v>209</v>
      </c>
      <c r="H7" s="619" t="s">
        <v>210</v>
      </c>
      <c r="I7" s="619" t="s">
        <v>216</v>
      </c>
      <c r="J7" s="619" t="s">
        <v>208</v>
      </c>
      <c r="K7" s="619" t="s">
        <v>210</v>
      </c>
      <c r="L7" s="619" t="s">
        <v>208</v>
      </c>
      <c r="M7" s="619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621"/>
      <c r="B8" s="621"/>
      <c r="C8" s="159"/>
      <c r="D8" s="159"/>
      <c r="E8" s="159"/>
      <c r="F8" s="159"/>
      <c r="G8" s="620"/>
      <c r="H8" s="620"/>
      <c r="I8" s="620"/>
      <c r="J8" s="620"/>
      <c r="K8" s="620"/>
      <c r="L8" s="620"/>
      <c r="M8" s="620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162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1.25" customHeight="1">
      <c r="A10" s="162"/>
      <c r="B10" s="163"/>
      <c r="C10" s="162"/>
      <c r="D10" s="162"/>
      <c r="E10" s="182" t="s">
        <v>340</v>
      </c>
      <c r="F10" s="182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20.25">
      <c r="A11" s="162"/>
      <c r="B11" s="163"/>
      <c r="C11" s="162"/>
      <c r="D11" s="162"/>
      <c r="E11" s="295" t="s">
        <v>281</v>
      </c>
      <c r="F11" s="313"/>
      <c r="G11" s="247"/>
      <c r="H11" s="247"/>
      <c r="I11" s="247"/>
      <c r="J11" s="247"/>
      <c r="K11" s="247"/>
      <c r="L11" s="247"/>
      <c r="M11" s="250"/>
      <c r="N11" s="245"/>
      <c r="O11" s="371">
        <f>SUM(O13:O15)</f>
        <v>44.129099999999994</v>
      </c>
      <c r="P11" s="245"/>
      <c r="Q11" s="245"/>
      <c r="R11" s="371">
        <f>SUM(R13:R15)</f>
        <v>70</v>
      </c>
      <c r="S11" s="245"/>
      <c r="T11" s="245"/>
      <c r="U11" s="371">
        <f>SUM(U13:U15)</f>
        <v>100</v>
      </c>
      <c r="V11" s="245"/>
      <c r="W11" s="371"/>
      <c r="X11" s="371">
        <f>SUM(X13:X15)</f>
        <v>115</v>
      </c>
      <c r="Y11" s="245"/>
      <c r="Z11" s="245"/>
      <c r="AA11" s="371">
        <f>SUM(AA13:AA15)</f>
        <v>130</v>
      </c>
      <c r="AB11" s="245"/>
      <c r="AC11" s="245"/>
      <c r="AD11" s="371">
        <f>SUM(AD13:AD15)</f>
        <v>165</v>
      </c>
      <c r="AE11" s="245"/>
      <c r="AF11" s="245"/>
      <c r="AG11" s="371">
        <f>SUM(AG13:AG15)</f>
        <v>415</v>
      </c>
      <c r="AH11" s="245"/>
      <c r="AI11" s="245"/>
      <c r="AJ11" s="371">
        <f>SUM(AJ13:AJ15)</f>
        <v>415</v>
      </c>
      <c r="AK11" s="245"/>
    </row>
    <row r="12" spans="1:37" s="161" customFormat="1" ht="21" customHeight="1">
      <c r="A12" s="162"/>
      <c r="B12" s="163"/>
      <c r="C12" s="162"/>
      <c r="D12" s="162"/>
      <c r="E12" s="357" t="s">
        <v>517</v>
      </c>
      <c r="F12" s="358"/>
      <c r="G12" s="359"/>
      <c r="H12" s="360">
        <v>85.6662</v>
      </c>
      <c r="I12" s="164"/>
      <c r="J12" s="164"/>
      <c r="K12" s="164"/>
      <c r="L12" s="164"/>
      <c r="M12" s="164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</row>
    <row r="13" spans="1:37" s="161" customFormat="1" ht="209.25" customHeight="1">
      <c r="A13" s="549" t="str">
        <f>แบบฟอร์มสำนักงบ!A52</f>
        <v>ด้านการจัดการนำและสร้างการเจริญเติบโตบนคุณภาพชีวิตที่เป็นมิตรกับสิ่งแวดล้อม</v>
      </c>
      <c r="B13" s="550" t="str">
        <f>แบบฟอร์มสำนักงบ!B52</f>
        <v>พัฒนาเมืองอุตสาหกรรมเชิงนิเวศและเมืองที่เป็นมิตรกับสิ่งแวดล้อม(ของเสียเมืองอุตสาหกรรมเชิงนเวศ เมืองเกษตรสีเขียว คาร์บอนต่ำ)</v>
      </c>
      <c r="C13" s="549" t="str">
        <f>แบบฟอร์มสำนักงบ!C52</f>
        <v>แผนงานบูรณาการบริหารจัดการขยะและสิ่งแวดล้อม</v>
      </c>
      <c r="D13" s="550" t="str">
        <f>แบบฟอร์มสำนักงบ!D52</f>
        <v>ด้านการเติบโตที่เป็นมิตรกับสิ่งแวดล้อมเพื่อการพัฒนาอย่างยั่งยืน</v>
      </c>
      <c r="E13" s="301" t="s">
        <v>515</v>
      </c>
      <c r="F13" s="314" t="s">
        <v>302</v>
      </c>
      <c r="G13" s="247"/>
      <c r="H13" s="247"/>
      <c r="I13" s="493" t="str">
        <f>แบบฟอร์มสำนักงบ!H52</f>
        <v>กากอุตสาหกรรมอันตรายได้รับการจัดการอย่างถูกต้อง  ปีละ 0.473 ล้านตัน ไม่อันตราย ปีละประมาณ 8.01 ล้านตัน เมื่อครบ 5 ปี  โรงงาน   ร้อยละ 90  จะเข้าสู่ระบบการจัดการกากฯ ตามกฎหมาย และได้รับการกำกับดูแลโดย กรอ.และ สอจ. (กรอ.มีโครงการนำร่องตั้งศูนย์ฯ ที่จังหวัดระยองและขยายผลไปสู้จังหวัดอื่นๆ </v>
      </c>
      <c r="J13" s="247"/>
      <c r="K13" s="247"/>
      <c r="L13" s="247"/>
      <c r="M13" s="366"/>
      <c r="N13" s="372" t="str">
        <f>แบบฟอร์มสำนักงบ!M52</f>
        <v>บริหารจัดการกากของเสียอันตราย และไม่อันตรายได้อย่างถูกต้อง</v>
      </c>
      <c r="O13" s="372">
        <f>แบบฟอร์มสำนักงบ!N52</f>
        <v>36.4143</v>
      </c>
      <c r="P13" s="372"/>
      <c r="Q13" s="372" t="str">
        <f>แบบฟอร์มสำนักงบ!P52</f>
        <v>บริหารจัดการกากของเสียอันตราย และไม่อันตรายได้อย่างถูกต้อง</v>
      </c>
      <c r="R13" s="377">
        <f>แบบฟอร์มสำนักงบ!Q52</f>
        <v>50</v>
      </c>
      <c r="S13" s="372"/>
      <c r="T13" s="372" t="str">
        <f>แบบฟอร์มสำนักงบ!S52</f>
        <v>บริหารจัดการกากของเสียอันตราย และไม่อันตรายได้อย่างถูกต้อง</v>
      </c>
      <c r="U13" s="372">
        <f>แบบฟอร์มสำนักงบ!T52</f>
        <v>70</v>
      </c>
      <c r="V13" s="372"/>
      <c r="W13" s="372" t="str">
        <f>แบบฟอร์มสำนักงบ!V52</f>
        <v>บริหารจัดการกากของเสียอันตราย และไม่อันตรายได้อย่างถูกต้อง</v>
      </c>
      <c r="X13" s="372">
        <f>แบบฟอร์มสำนักงบ!W52</f>
        <v>75</v>
      </c>
      <c r="Y13" s="372">
        <f>แบบฟอร์มสำนักงบ!X52</f>
        <v>0</v>
      </c>
      <c r="Z13" s="372" t="str">
        <f>แบบฟอร์มสำนักงบ!Y52</f>
        <v>บริหารจัดการกากของเสียอันตราย และไม่อันตรายได้อย่างถูกต้อง</v>
      </c>
      <c r="AA13" s="372">
        <f>แบบฟอร์มสำนักงบ!Z52</f>
        <v>80</v>
      </c>
      <c r="AB13" s="372"/>
      <c r="AC13" s="372" t="str">
        <f>แบบฟอร์มสำนักงบ!AB52</f>
        <v>บริหารจัดการกากของเสียอันตราย และไม่อันตรายได้อย่างถูกต้อง</v>
      </c>
      <c r="AD13" s="372">
        <f>แบบฟอร์มสำนักงบ!AC52</f>
        <v>165</v>
      </c>
      <c r="AE13" s="372"/>
      <c r="AF13" s="372" t="str">
        <f>แบบฟอร์มสำนักงบ!AE52</f>
        <v>บริหารจัดการกากของเสียอันตราย และไม่อันตรายได้อย่างถูกต้อง</v>
      </c>
      <c r="AG13" s="372">
        <f>แบบฟอร์มสำนักงบ!AF52</f>
        <v>165</v>
      </c>
      <c r="AH13" s="372">
        <f>แบบฟอร์มสำนักงบ!AG52</f>
        <v>0</v>
      </c>
      <c r="AI13" s="372" t="str">
        <f>แบบฟอร์มสำนักงบ!AH52</f>
        <v>บริหารจัดการกากของเสียอันตราย และไม่อันตรายได้อย่างถูกต้อง</v>
      </c>
      <c r="AJ13" s="372">
        <f>แบบฟอร์มสำนักงบ!AI53</f>
        <v>165</v>
      </c>
      <c r="AK13" s="372"/>
    </row>
    <row r="14" spans="1:37" s="161" customFormat="1" ht="180">
      <c r="A14" s="463" t="str">
        <f>แบบฟอร์มสำนักงบ!A56</f>
        <v>ด้านการจัดการนำและสร้างการเจริญเติบโตบนคุณภาพชีวิตที่เป็นมิตรกับสิ่งแวดล้อม</v>
      </c>
      <c r="B14" s="464" t="str">
        <f>แบบฟอร์มสำนักงบ!B56</f>
        <v>พัฒนาและใช้พลังงานที่เป็นมิตรกับสิ่งแวดล้อม</v>
      </c>
      <c r="C14" s="463" t="str">
        <f>แบบฟอร์มสำนักงบ!C56</f>
        <v>แผนงานบูรณาการพัฒนาและเพิ่มประสิทธิภาพการใช้พลังงานที่เป็นมติรกับสิ่งแวดล้อม</v>
      </c>
      <c r="D14" s="464" t="str">
        <f>แบบฟอร์มสำนักงบ!D56</f>
        <v>ด้านการเติบโตที่เป็ฯมิตรกับสิ่งแวดล้อมเพื่อการพัฒนาอย่างยั่งยืน</v>
      </c>
      <c r="E14" s="255" t="s">
        <v>516</v>
      </c>
      <c r="F14" s="315" t="s">
        <v>302</v>
      </c>
      <c r="G14" s="166"/>
      <c r="H14" s="166"/>
      <c r="I14" s="494" t="str">
        <f>แบบฟอร์มสำนักงบ!H53</f>
        <v>1. ผู้ประกอบการในพื้นที่วิกฤตได้รับความรู้และพัฒนาในการลดการปลดปล่อยสารอินทรีย์ระเหย 2. จัดทำ ทำเนียบ การปลดปล่อยและเคลื่อนย้ายมลพิษ ในพื้นที่วิกฤติ 3. ลดปัญหาการบำบัดสีในน้ำทิ้งโรงงานให้เป็นไปตามมาตรฐานน้ำทิ้งตามที่กำหนด</v>
      </c>
      <c r="J14" s="166"/>
      <c r="K14" s="166"/>
      <c r="L14" s="166"/>
      <c r="M14" s="247"/>
      <c r="N14" s="378" t="s">
        <v>554</v>
      </c>
      <c r="O14" s="373">
        <f>แบบฟอร์มสำนักงบ!N53</f>
        <v>7.7148</v>
      </c>
      <c r="P14" s="165"/>
      <c r="Q14" s="378" t="s">
        <v>554</v>
      </c>
      <c r="R14" s="374">
        <f>แบบฟอร์มสำนักงบ!Q53</f>
        <v>20</v>
      </c>
      <c r="S14" s="165"/>
      <c r="T14" s="378" t="s">
        <v>554</v>
      </c>
      <c r="U14" s="373">
        <f>แบบฟอร์มสำนักงบ!T53</f>
        <v>30</v>
      </c>
      <c r="V14" s="165"/>
      <c r="W14" s="378" t="s">
        <v>554</v>
      </c>
      <c r="X14" s="373">
        <f>แบบฟอร์มสำนักงบ!W53</f>
        <v>40</v>
      </c>
      <c r="Y14" s="165"/>
      <c r="Z14" s="378" t="s">
        <v>554</v>
      </c>
      <c r="AA14" s="373">
        <f>แบบฟอร์มสำนักงบ!Z53</f>
        <v>50</v>
      </c>
      <c r="AB14" s="378"/>
      <c r="AC14" s="378" t="s">
        <v>554</v>
      </c>
      <c r="AD14" s="378" t="s">
        <v>554</v>
      </c>
      <c r="AE14" s="378" t="s">
        <v>554</v>
      </c>
      <c r="AF14" s="378" t="s">
        <v>554</v>
      </c>
      <c r="AG14" s="373">
        <f>แบบฟอร์มสำนักงบ!AF53</f>
        <v>250</v>
      </c>
      <c r="AH14" s="165"/>
      <c r="AI14" s="378" t="s">
        <v>554</v>
      </c>
      <c r="AJ14" s="373">
        <f>แบบฟอร์มสำนักงบ!AI54</f>
        <v>250</v>
      </c>
      <c r="AK14" s="165"/>
    </row>
    <row r="15" spans="1:37" ht="20.25">
      <c r="A15" s="240"/>
      <c r="B15" s="240"/>
      <c r="C15" s="240"/>
      <c r="D15" s="240"/>
      <c r="E15" s="199"/>
      <c r="F15" s="314"/>
      <c r="G15" s="230"/>
      <c r="H15" s="230"/>
      <c r="I15" s="230"/>
      <c r="J15" s="230"/>
      <c r="K15" s="230"/>
      <c r="L15" s="230"/>
      <c r="M15" s="230"/>
      <c r="N15" s="230"/>
      <c r="O15" s="369"/>
      <c r="P15" s="230"/>
      <c r="Q15" s="230"/>
      <c r="R15" s="374"/>
      <c r="S15" s="230"/>
      <c r="T15" s="230"/>
      <c r="U15" s="369"/>
      <c r="V15" s="230"/>
      <c r="W15" s="230"/>
      <c r="X15" s="369"/>
      <c r="Y15" s="230"/>
      <c r="Z15" s="369"/>
      <c r="AA15" s="369"/>
      <c r="AB15" s="230"/>
      <c r="AC15" s="230"/>
      <c r="AD15" s="369"/>
      <c r="AE15" s="230"/>
      <c r="AF15" s="230"/>
      <c r="AG15" s="369"/>
      <c r="AH15" s="230"/>
      <c r="AI15" s="369"/>
      <c r="AJ15" s="369"/>
      <c r="AK15" s="230"/>
    </row>
    <row r="16" ht="20.25">
      <c r="R16" s="375"/>
    </row>
  </sheetData>
  <sheetProtection/>
  <mergeCells count="30">
    <mergeCell ref="AF8:AH8"/>
    <mergeCell ref="AI8:AK8"/>
    <mergeCell ref="D6:D7"/>
    <mergeCell ref="A7:A8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B7:B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5"/>
  <sheetViews>
    <sheetView zoomScale="80" zoomScaleNormal="80" workbookViewId="0" topLeftCell="A4">
      <selection activeCell="E12" sqref="E12"/>
    </sheetView>
  </sheetViews>
  <sheetFormatPr defaultColWidth="9.140625" defaultRowHeight="15"/>
  <cols>
    <col min="1" max="2" width="12.28125" style="153" customWidth="1"/>
    <col min="3" max="4" width="14.421875" style="153" customWidth="1"/>
    <col min="5" max="5" width="41.7109375" style="153" customWidth="1"/>
    <col min="6" max="6" width="7.7109375" style="328" bestFit="1" customWidth="1"/>
    <col min="7" max="7" width="5.00390625" style="153" bestFit="1" customWidth="1"/>
    <col min="8" max="8" width="7.421875" style="153" bestFit="1" customWidth="1"/>
    <col min="9" max="9" width="7.140625" style="153" bestFit="1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7.421875" style="153" bestFit="1" customWidth="1"/>
    <col min="19" max="19" width="8.00390625" style="153" bestFit="1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5.7109375" style="153" bestFit="1" customWidth="1"/>
    <col min="30" max="30" width="7.00390625" style="153" bestFit="1" customWidth="1"/>
    <col min="31" max="31" width="7.421875" style="153" bestFit="1" customWidth="1"/>
    <col min="32" max="32" width="5.7109375" style="153" bestFit="1" customWidth="1"/>
    <col min="33" max="33" width="7.00390625" style="153" bestFit="1" customWidth="1"/>
    <col min="34" max="34" width="7.421875" style="153" bestFit="1" customWidth="1"/>
    <col min="35" max="35" width="5.7109375" style="153" bestFit="1" customWidth="1"/>
    <col min="36" max="36" width="7.00390625" style="153" bestFit="1" customWidth="1"/>
    <col min="37" max="37" width="7.421875" style="153" bestFit="1" customWidth="1"/>
    <col min="38" max="16384" width="9.140625" style="153" customWidth="1"/>
  </cols>
  <sheetData>
    <row r="1" spans="1:37" ht="25.5">
      <c r="A1" s="599" t="s">
        <v>494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6" s="176" customFormat="1" ht="20.25">
      <c r="A2" s="175" t="s">
        <v>203</v>
      </c>
      <c r="C2" s="176" t="s">
        <v>202</v>
      </c>
      <c r="F2" s="327"/>
    </row>
    <row r="3" spans="1:6" s="176" customFormat="1" ht="20.25">
      <c r="A3" s="175" t="s">
        <v>217</v>
      </c>
      <c r="C3" s="305" t="s">
        <v>345</v>
      </c>
      <c r="F3" s="327"/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316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177" t="s">
        <v>195</v>
      </c>
      <c r="B6" s="178" t="s">
        <v>218</v>
      </c>
      <c r="C6" s="164" t="s">
        <v>342</v>
      </c>
      <c r="D6" s="619" t="s">
        <v>341</v>
      </c>
      <c r="E6" s="181" t="s">
        <v>346</v>
      </c>
      <c r="F6" s="319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611" t="s">
        <v>343</v>
      </c>
      <c r="B7" s="304" t="s">
        <v>344</v>
      </c>
      <c r="C7" s="156"/>
      <c r="D7" s="622"/>
      <c r="E7" s="181" t="s">
        <v>348</v>
      </c>
      <c r="F7" s="319"/>
      <c r="G7" s="613" t="s">
        <v>209</v>
      </c>
      <c r="H7" s="613" t="s">
        <v>210</v>
      </c>
      <c r="I7" s="613" t="s">
        <v>216</v>
      </c>
      <c r="J7" s="613" t="s">
        <v>208</v>
      </c>
      <c r="K7" s="613" t="s">
        <v>210</v>
      </c>
      <c r="L7" s="613" t="s">
        <v>208</v>
      </c>
      <c r="M7" s="613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621"/>
      <c r="B8" s="160"/>
      <c r="C8" s="159"/>
      <c r="D8" s="159"/>
      <c r="E8" s="159"/>
      <c r="F8" s="329"/>
      <c r="G8" s="614"/>
      <c r="H8" s="614"/>
      <c r="I8" s="614"/>
      <c r="J8" s="614"/>
      <c r="K8" s="614"/>
      <c r="L8" s="614"/>
      <c r="M8" s="614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330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1.25" customHeight="1">
      <c r="A10" s="162"/>
      <c r="B10" s="163"/>
      <c r="C10" s="162"/>
      <c r="D10" s="163"/>
      <c r="E10" s="182" t="s">
        <v>349</v>
      </c>
      <c r="F10" s="331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20.25">
      <c r="A11" s="159"/>
      <c r="B11" s="160"/>
      <c r="C11" s="159"/>
      <c r="D11" s="160"/>
      <c r="E11" s="296" t="s">
        <v>281</v>
      </c>
      <c r="F11" s="313"/>
      <c r="G11" s="247"/>
      <c r="H11" s="247"/>
      <c r="I11" s="247"/>
      <c r="J11" s="247"/>
      <c r="K11" s="247"/>
      <c r="L11" s="247"/>
      <c r="M11" s="247"/>
      <c r="N11" s="165"/>
      <c r="O11" s="245"/>
      <c r="P11" s="245"/>
      <c r="Q11" s="245"/>
      <c r="R11" s="298">
        <f>R12</f>
        <v>10</v>
      </c>
      <c r="S11" s="245"/>
      <c r="T11" s="245"/>
      <c r="U11" s="298">
        <f>U12</f>
        <v>20</v>
      </c>
      <c r="V11" s="298"/>
      <c r="W11" s="245"/>
      <c r="X11" s="298">
        <f>X12</f>
        <v>20</v>
      </c>
      <c r="Y11" s="245"/>
      <c r="Z11" s="245"/>
      <c r="AA11" s="298">
        <f>AA12</f>
        <v>20</v>
      </c>
      <c r="AB11" s="245"/>
      <c r="AC11" s="245"/>
      <c r="AD11" s="298">
        <f>AD12</f>
        <v>100</v>
      </c>
      <c r="AE11" s="245"/>
      <c r="AF11" s="245"/>
      <c r="AG11" s="298">
        <f>AG12</f>
        <v>100</v>
      </c>
      <c r="AH11" s="245"/>
      <c r="AI11" s="245"/>
      <c r="AJ11" s="298">
        <f>AJ12</f>
        <v>0</v>
      </c>
      <c r="AK11" s="245"/>
    </row>
    <row r="12" spans="1:37" s="161" customFormat="1" ht="105.75" customHeight="1">
      <c r="A12" s="463" t="str">
        <f>แบบฟอร์มสำนักงบ!A56</f>
        <v>ด้านการจัดการนำและสร้างการเจริญเติบโตบนคุณภาพชีวิตที่เป็นมิตรกับสิ่งแวดล้อม</v>
      </c>
      <c r="B12" s="463" t="str">
        <f>แบบฟอร์มสำนักงบ!B56</f>
        <v>พัฒนาและใช้พลังงานที่เป็นมิตรกับสิ่งแวดล้อม</v>
      </c>
      <c r="C12" s="463" t="str">
        <f>แบบฟอร์มสำนักงบ!C56</f>
        <v>แผนงานบูรณาการพัฒนาและเพิ่มประสิทธิภาพการใช้พลังงานที่เป็นมติรกับสิ่งแวดล้อม</v>
      </c>
      <c r="D12" s="463" t="str">
        <f>แบบฟอร์มสำนักงบ!D56</f>
        <v>ด้านการเติบโตที่เป็ฯมิตรกับสิ่งแวดล้อมเพื่อการพัฒนาอย่างยั่งยืน</v>
      </c>
      <c r="E12" s="306" t="s">
        <v>493</v>
      </c>
      <c r="F12" s="332" t="s">
        <v>302</v>
      </c>
      <c r="G12" s="164"/>
      <c r="H12" s="164"/>
      <c r="I12" s="495" t="str">
        <f>แบบฟอร์มสำนักงบ!H56</f>
        <v>ผู้ประกอบการได้รับความรู้ในการประหยัดพลังงาน ความปลอดภัย รักษาสิ่งแวดล้อม เกิดการยกระดับการใช้งานหม้อไอน้ำในภาคอุตสาหกรรมให้มีประสิทธิภาพ</v>
      </c>
      <c r="J12" s="164"/>
      <c r="K12" s="164"/>
      <c r="L12" s="164"/>
      <c r="M12" s="164"/>
      <c r="N12" s="307"/>
      <c r="O12" s="245"/>
      <c r="P12" s="245"/>
      <c r="Q12" s="245" t="str">
        <f>แบบฟอร์มสำนักงบ!M56</f>
        <v>การใช้พลังงานในภาคอุตสาห
กรรม</v>
      </c>
      <c r="R12" s="298">
        <v>10</v>
      </c>
      <c r="S12" s="245"/>
      <c r="T12" s="245" t="str">
        <f>แบบฟอร์มสำนักงบ!P56</f>
        <v>การใช้พลังงานในภาคอุตสาห
กรรม</v>
      </c>
      <c r="U12" s="245">
        <f>แบบฟอร์มสำนักงบ!T55</f>
        <v>20</v>
      </c>
      <c r="V12" s="245"/>
      <c r="W12" s="245" t="str">
        <f>แบบฟอร์มสำนักงบ!S56</f>
        <v>การการใช้พลังงานในภาคอุตสาห
กรรม</v>
      </c>
      <c r="X12" s="245">
        <f>แบบฟอร์มสำนักงบ!W55</f>
        <v>20</v>
      </c>
      <c r="Y12" s="245"/>
      <c r="Z12" s="245" t="str">
        <f>แบบฟอร์มสำนักงบ!V56</f>
        <v>การใช้พลังงานในภาคอุตสาห
กรรม</v>
      </c>
      <c r="AA12" s="245">
        <f>แบบฟอร์มสำนักงบ!Z55</f>
        <v>20</v>
      </c>
      <c r="AB12" s="245"/>
      <c r="AC12" s="245" t="str">
        <f>แบบฟอร์มสำนักงบ!Y56</f>
        <v>การใช้พลังงานในภาคอุตสาห
กรรม</v>
      </c>
      <c r="AD12" s="245">
        <f>แบบฟอร์มสำนักงบ!AC55</f>
        <v>100</v>
      </c>
      <c r="AE12" s="245">
        <f>แบบฟอร์มสำนักงบ!AA56</f>
        <v>0</v>
      </c>
      <c r="AF12" s="245" t="str">
        <f>แบบฟอร์มสำนักงบ!AB56</f>
        <v>การใช้พลังงานในภาคอุตสาห
กรรม</v>
      </c>
      <c r="AG12" s="245">
        <f>แบบฟอร์มสำนักงบ!AF55</f>
        <v>100</v>
      </c>
      <c r="AH12" s="245"/>
      <c r="AI12" s="245" t="str">
        <f>แบบฟอร์มสำนักงบ!AE56</f>
        <v>การใช้พลังงานในภาคอุตสาห
กรรม</v>
      </c>
      <c r="AJ12" s="245">
        <f>แบบฟอร์มสำนักงบ!AI56</f>
        <v>0</v>
      </c>
      <c r="AK12" s="245"/>
    </row>
    <row r="13" spans="1:37" s="161" customFormat="1" ht="20.25">
      <c r="A13" s="162"/>
      <c r="B13" s="163"/>
      <c r="C13" s="162"/>
      <c r="D13" s="162"/>
      <c r="E13" s="280"/>
      <c r="F13" s="313"/>
      <c r="G13" s="247"/>
      <c r="H13" s="247"/>
      <c r="I13" s="247"/>
      <c r="J13" s="247"/>
      <c r="K13" s="247"/>
      <c r="L13" s="247"/>
      <c r="M13" s="250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</row>
    <row r="14" spans="1:37" s="161" customFormat="1" ht="20.25">
      <c r="A14" s="159"/>
      <c r="B14" s="160"/>
      <c r="C14" s="159"/>
      <c r="D14" s="159"/>
      <c r="E14" s="268"/>
      <c r="F14" s="333"/>
      <c r="G14" s="166"/>
      <c r="H14" s="166"/>
      <c r="I14" s="166"/>
      <c r="J14" s="166"/>
      <c r="K14" s="166"/>
      <c r="L14" s="166"/>
      <c r="M14" s="16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ht="20.25">
      <c r="F15" s="326"/>
    </row>
    <row r="18" ht="29.25" customHeight="1"/>
  </sheetData>
  <sheetProtection/>
  <mergeCells count="29">
    <mergeCell ref="AF8:AH8"/>
    <mergeCell ref="AI8:AK8"/>
    <mergeCell ref="A7:A8"/>
    <mergeCell ref="D6:D7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D1">
      <selection activeCell="A1" sqref="A1:AJ1"/>
    </sheetView>
  </sheetViews>
  <sheetFormatPr defaultColWidth="9.140625" defaultRowHeight="15"/>
  <cols>
    <col min="1" max="1" width="34.7109375" style="0" customWidth="1"/>
    <col min="2" max="2" width="49.57421875" style="0" customWidth="1"/>
    <col min="3" max="3" width="75.140625" style="0" customWidth="1"/>
    <col min="4" max="4" width="56.00390625" style="0" customWidth="1"/>
    <col min="5" max="5" width="5.421875" style="0" customWidth="1"/>
    <col min="6" max="6" width="48.57421875" style="0" customWidth="1"/>
    <col min="7" max="7" width="13.57421875" style="0" customWidth="1"/>
    <col min="8" max="8" width="13.140625" style="0" customWidth="1"/>
    <col min="9" max="10" width="11.57421875" style="0" bestFit="1" customWidth="1"/>
    <col min="11" max="11" width="12.57421875" style="0" customWidth="1"/>
    <col min="12" max="12" width="14.7109375" style="0" customWidth="1"/>
    <col min="13" max="13" width="13.421875" style="0" bestFit="1" customWidth="1"/>
    <col min="14" max="14" width="11.57421875" style="0" bestFit="1" customWidth="1"/>
  </cols>
  <sheetData>
    <row r="1" ht="57.75" customHeight="1">
      <c r="D1" s="3" t="s">
        <v>2</v>
      </c>
    </row>
    <row r="2" spans="1:14" ht="14.25">
      <c r="A2" s="42" t="s">
        <v>0</v>
      </c>
      <c r="B2" s="42" t="s">
        <v>1</v>
      </c>
      <c r="C2" s="79"/>
      <c r="D2" s="100" t="s">
        <v>109</v>
      </c>
      <c r="G2" s="24"/>
      <c r="H2" s="570" t="s">
        <v>43</v>
      </c>
      <c r="I2" s="570"/>
      <c r="J2" s="570"/>
      <c r="K2" s="570"/>
      <c r="L2" s="570"/>
      <c r="M2" s="25"/>
      <c r="N2" s="26"/>
    </row>
    <row r="3" spans="1:14" ht="14.25">
      <c r="A3" s="40"/>
      <c r="B3" s="40"/>
      <c r="C3" s="67" t="s">
        <v>57</v>
      </c>
      <c r="D3" s="40" t="s">
        <v>92</v>
      </c>
      <c r="G3" s="572" t="s">
        <v>17</v>
      </c>
      <c r="H3" s="572"/>
      <c r="I3" s="572"/>
      <c r="J3" s="572"/>
      <c r="K3" s="572"/>
      <c r="L3" s="572" t="s">
        <v>18</v>
      </c>
      <c r="M3" s="572"/>
      <c r="N3" s="572"/>
    </row>
    <row r="4" spans="1:14" ht="14.25">
      <c r="A4" s="40"/>
      <c r="B4" s="40"/>
      <c r="C4" s="67"/>
      <c r="D4" s="40" t="s">
        <v>93</v>
      </c>
      <c r="E4" s="45">
        <v>4</v>
      </c>
      <c r="F4" s="4"/>
      <c r="G4" s="571" t="s">
        <v>14</v>
      </c>
      <c r="H4" s="571"/>
      <c r="I4" s="572" t="s">
        <v>16</v>
      </c>
      <c r="J4" s="572"/>
      <c r="K4" s="572"/>
      <c r="L4" s="572" t="s">
        <v>15</v>
      </c>
      <c r="M4" s="572"/>
      <c r="N4" s="572"/>
    </row>
    <row r="5" spans="1:14" ht="14.25">
      <c r="A5" s="40"/>
      <c r="B5" s="40"/>
      <c r="C5" s="67"/>
      <c r="D5" s="40" t="s">
        <v>110</v>
      </c>
      <c r="E5" s="44"/>
      <c r="F5" s="4"/>
      <c r="G5" s="48"/>
      <c r="H5" s="48"/>
      <c r="I5" s="49"/>
      <c r="J5" s="49"/>
      <c r="K5" s="49"/>
      <c r="L5" s="49"/>
      <c r="M5" s="49"/>
      <c r="N5" s="49"/>
    </row>
    <row r="6" spans="1:14" ht="14.25">
      <c r="A6" s="40" t="s">
        <v>25</v>
      </c>
      <c r="B6" s="40"/>
      <c r="C6" s="67"/>
      <c r="D6" s="41" t="s">
        <v>111</v>
      </c>
      <c r="E6" s="44" t="s">
        <v>41</v>
      </c>
      <c r="F6" s="4" t="s">
        <v>39</v>
      </c>
      <c r="G6" s="4" t="s">
        <v>13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</row>
    <row r="7" spans="1:14" ht="14.25">
      <c r="A7" s="40" t="s">
        <v>26</v>
      </c>
      <c r="B7" s="41"/>
      <c r="C7" s="41"/>
      <c r="D7" s="47" t="s">
        <v>45</v>
      </c>
      <c r="E7" s="41" t="s">
        <v>42</v>
      </c>
      <c r="F7" s="4" t="s">
        <v>19</v>
      </c>
      <c r="G7" s="5"/>
      <c r="H7" s="5"/>
      <c r="I7" s="5"/>
      <c r="J7" s="5"/>
      <c r="K7" s="5"/>
      <c r="L7" s="6"/>
      <c r="M7" s="6"/>
      <c r="N7" s="6"/>
    </row>
    <row r="8" spans="1:14" ht="43.5" hidden="1">
      <c r="A8" s="73" t="s">
        <v>94</v>
      </c>
      <c r="B8" s="69" t="s">
        <v>30</v>
      </c>
      <c r="C8" s="72" t="s">
        <v>46</v>
      </c>
      <c r="D8" s="69"/>
      <c r="E8" s="31"/>
      <c r="F8" s="18"/>
      <c r="G8" s="7"/>
      <c r="H8" s="7"/>
      <c r="I8" s="7"/>
      <c r="J8" s="7"/>
      <c r="K8" s="7"/>
      <c r="L8" s="8"/>
      <c r="M8" s="8"/>
      <c r="N8" s="8"/>
    </row>
    <row r="9" spans="1:14" ht="28.5" hidden="1">
      <c r="A9" s="40" t="s">
        <v>29</v>
      </c>
      <c r="B9" s="71"/>
      <c r="C9" s="82" t="s">
        <v>50</v>
      </c>
      <c r="D9" s="89"/>
      <c r="E9" s="32"/>
      <c r="F9" s="18"/>
      <c r="G9" s="7"/>
      <c r="H9" s="7"/>
      <c r="I9" s="7"/>
      <c r="J9" s="7"/>
      <c r="K9" s="7"/>
      <c r="L9" s="8"/>
      <c r="M9" s="8"/>
      <c r="N9" s="8"/>
    </row>
    <row r="10" spans="1:14" ht="14.25" hidden="1">
      <c r="A10" s="40" t="s">
        <v>35</v>
      </c>
      <c r="B10" s="71"/>
      <c r="C10" s="82"/>
      <c r="D10" s="86"/>
      <c r="E10" s="52"/>
      <c r="F10" s="18"/>
      <c r="G10" s="7"/>
      <c r="H10" s="7"/>
      <c r="I10" s="7"/>
      <c r="J10" s="7"/>
      <c r="K10" s="7"/>
      <c r="L10" s="8"/>
      <c r="M10" s="8"/>
      <c r="N10" s="8"/>
    </row>
    <row r="11" spans="1:14" ht="28.5" hidden="1">
      <c r="A11" s="40" t="s">
        <v>37</v>
      </c>
      <c r="B11" s="71"/>
      <c r="C11" s="82" t="s">
        <v>51</v>
      </c>
      <c r="D11" s="86"/>
      <c r="E11" s="52"/>
      <c r="F11" s="18"/>
      <c r="G11" s="7"/>
      <c r="H11" s="7"/>
      <c r="I11" s="7"/>
      <c r="J11" s="7"/>
      <c r="K11" s="7"/>
      <c r="L11" s="8"/>
      <c r="M11" s="8"/>
      <c r="N11" s="8"/>
    </row>
    <row r="12" spans="1:14" ht="14.25" hidden="1">
      <c r="A12" s="40" t="s">
        <v>36</v>
      </c>
      <c r="B12" s="71"/>
      <c r="C12" s="82"/>
      <c r="D12" s="86"/>
      <c r="E12" s="52"/>
      <c r="F12" s="18"/>
      <c r="G12" s="7"/>
      <c r="H12" s="7"/>
      <c r="I12" s="7"/>
      <c r="J12" s="7"/>
      <c r="K12" s="7"/>
      <c r="L12" s="8"/>
      <c r="M12" s="8"/>
      <c r="N12" s="8"/>
    </row>
    <row r="13" spans="1:14" ht="28.5" hidden="1">
      <c r="A13" s="40" t="s">
        <v>38</v>
      </c>
      <c r="B13" s="71"/>
      <c r="C13" s="82" t="s">
        <v>52</v>
      </c>
      <c r="D13" s="86"/>
      <c r="E13" s="52"/>
      <c r="F13" s="18"/>
      <c r="G13" s="7"/>
      <c r="H13" s="7"/>
      <c r="I13" s="7"/>
      <c r="J13" s="7"/>
      <c r="K13" s="7"/>
      <c r="L13" s="8"/>
      <c r="M13" s="8"/>
      <c r="N13" s="8"/>
    </row>
    <row r="14" spans="1:14" ht="14.25" hidden="1">
      <c r="A14" s="40" t="s">
        <v>39</v>
      </c>
      <c r="B14" s="71"/>
      <c r="C14" s="82"/>
      <c r="D14" s="86"/>
      <c r="E14" s="52"/>
      <c r="F14" s="18"/>
      <c r="G14" s="7"/>
      <c r="H14" s="7"/>
      <c r="I14" s="7"/>
      <c r="J14" s="7"/>
      <c r="K14" s="7"/>
      <c r="L14" s="8"/>
      <c r="M14" s="8"/>
      <c r="N14" s="8"/>
    </row>
    <row r="15" spans="1:14" ht="43.5" hidden="1">
      <c r="A15" s="98" t="s">
        <v>40</v>
      </c>
      <c r="B15" s="71"/>
      <c r="C15" s="82" t="s">
        <v>53</v>
      </c>
      <c r="D15" s="86"/>
      <c r="E15" s="52"/>
      <c r="F15" s="18"/>
      <c r="G15" s="7"/>
      <c r="H15" s="7"/>
      <c r="I15" s="7"/>
      <c r="J15" s="7"/>
      <c r="K15" s="7"/>
      <c r="L15" s="8"/>
      <c r="M15" s="8"/>
      <c r="N15" s="8"/>
    </row>
    <row r="16" spans="1:14" ht="13.5" customHeight="1" hidden="1">
      <c r="A16" s="40"/>
      <c r="B16" s="71"/>
      <c r="C16" s="83"/>
      <c r="D16" s="86"/>
      <c r="E16" s="52"/>
      <c r="F16" s="18"/>
      <c r="G16" s="7"/>
      <c r="H16" s="7"/>
      <c r="I16" s="7"/>
      <c r="J16" s="7"/>
      <c r="K16" s="7"/>
      <c r="L16" s="8"/>
      <c r="M16" s="8"/>
      <c r="N16" s="8"/>
    </row>
    <row r="17" spans="1:14" ht="37.5" customHeight="1" hidden="1">
      <c r="A17" s="40"/>
      <c r="B17" s="71"/>
      <c r="C17" s="82" t="s">
        <v>54</v>
      </c>
      <c r="D17" s="86"/>
      <c r="E17" s="52"/>
      <c r="F17" s="18"/>
      <c r="G17" s="7"/>
      <c r="H17" s="7"/>
      <c r="I17" s="7"/>
      <c r="J17" s="7"/>
      <c r="K17" s="7"/>
      <c r="L17" s="8"/>
      <c r="M17" s="8"/>
      <c r="N17" s="8"/>
    </row>
    <row r="18" spans="1:14" ht="14.25" hidden="1">
      <c r="A18" s="40"/>
      <c r="B18" s="71"/>
      <c r="C18" s="83"/>
      <c r="D18" s="86"/>
      <c r="E18" s="52"/>
      <c r="F18" s="18"/>
      <c r="G18" s="7"/>
      <c r="H18" s="7"/>
      <c r="I18" s="7"/>
      <c r="J18" s="7"/>
      <c r="K18" s="7"/>
      <c r="L18" s="8"/>
      <c r="M18" s="8"/>
      <c r="N18" s="8"/>
    </row>
    <row r="19" spans="1:14" ht="28.5" hidden="1">
      <c r="A19" s="40"/>
      <c r="B19" s="71"/>
      <c r="C19" s="83" t="s">
        <v>49</v>
      </c>
      <c r="D19" s="86"/>
      <c r="E19" s="52"/>
      <c r="F19" s="18"/>
      <c r="G19" s="7"/>
      <c r="H19" s="7"/>
      <c r="I19" s="7"/>
      <c r="J19" s="7"/>
      <c r="K19" s="7"/>
      <c r="L19" s="8"/>
      <c r="M19" s="8"/>
      <c r="N19" s="8"/>
    </row>
    <row r="20" spans="1:14" ht="14.25" hidden="1">
      <c r="A20" s="40"/>
      <c r="B20" s="71"/>
      <c r="C20" s="83"/>
      <c r="D20" s="86"/>
      <c r="E20" s="52"/>
      <c r="F20" s="18"/>
      <c r="G20" s="7"/>
      <c r="H20" s="7"/>
      <c r="I20" s="7"/>
      <c r="J20" s="7"/>
      <c r="K20" s="7"/>
      <c r="L20" s="8"/>
      <c r="M20" s="8"/>
      <c r="N20" s="8"/>
    </row>
    <row r="21" spans="1:14" ht="22.5" customHeight="1" hidden="1">
      <c r="A21" s="40"/>
      <c r="B21" s="71"/>
      <c r="C21" s="83" t="s">
        <v>55</v>
      </c>
      <c r="D21" s="86"/>
      <c r="E21" s="52"/>
      <c r="F21" s="18"/>
      <c r="G21" s="7"/>
      <c r="H21" s="7"/>
      <c r="I21" s="7"/>
      <c r="J21" s="7"/>
      <c r="K21" s="7"/>
      <c r="L21" s="8"/>
      <c r="M21" s="8"/>
      <c r="N21" s="8"/>
    </row>
    <row r="22" spans="1:14" ht="14.25" hidden="1">
      <c r="A22" s="40"/>
      <c r="B22" s="71"/>
      <c r="C22" s="83"/>
      <c r="D22" s="86"/>
      <c r="E22" s="52"/>
      <c r="F22" s="18"/>
      <c r="G22" s="7"/>
      <c r="H22" s="7"/>
      <c r="I22" s="7"/>
      <c r="J22" s="7"/>
      <c r="K22" s="7"/>
      <c r="L22" s="8"/>
      <c r="M22" s="8"/>
      <c r="N22" s="8"/>
    </row>
    <row r="23" spans="1:14" ht="14.25" hidden="1">
      <c r="A23" s="40"/>
      <c r="B23" s="71"/>
      <c r="C23" s="84"/>
      <c r="D23" s="86"/>
      <c r="E23" s="52"/>
      <c r="F23" s="18"/>
      <c r="G23" s="7"/>
      <c r="H23" s="7"/>
      <c r="I23" s="7"/>
      <c r="J23" s="7"/>
      <c r="K23" s="7"/>
      <c r="L23" s="8"/>
      <c r="M23" s="8"/>
      <c r="N23" s="8"/>
    </row>
    <row r="24" spans="1:14" ht="101.25" hidden="1">
      <c r="A24" s="67"/>
      <c r="B24" s="102" t="s">
        <v>31</v>
      </c>
      <c r="C24" s="80" t="s">
        <v>70</v>
      </c>
      <c r="D24" s="90"/>
      <c r="E24" s="33"/>
      <c r="F24" s="19"/>
      <c r="G24" s="9"/>
      <c r="H24" s="9"/>
      <c r="I24" s="9"/>
      <c r="J24" s="9"/>
      <c r="K24" s="9"/>
      <c r="L24" s="10"/>
      <c r="M24" s="10"/>
      <c r="N24" s="10"/>
    </row>
    <row r="25" spans="1:14" ht="14.25" hidden="1">
      <c r="A25" s="67"/>
      <c r="B25" s="34"/>
      <c r="C25" s="81" t="s">
        <v>58</v>
      </c>
      <c r="D25" s="85"/>
      <c r="E25" s="34"/>
      <c r="F25" s="19"/>
      <c r="G25" s="9"/>
      <c r="H25" s="9"/>
      <c r="I25" s="9"/>
      <c r="J25" s="9"/>
      <c r="K25" s="9"/>
      <c r="L25" s="10"/>
      <c r="M25" s="10"/>
      <c r="N25" s="10"/>
    </row>
    <row r="26" spans="1:14" ht="35.25" customHeight="1" hidden="1">
      <c r="A26" s="67"/>
      <c r="B26" s="34"/>
      <c r="C26" s="81" t="s">
        <v>59</v>
      </c>
      <c r="D26" s="85"/>
      <c r="E26" s="34"/>
      <c r="F26" s="19"/>
      <c r="G26" s="9"/>
      <c r="H26" s="9"/>
      <c r="I26" s="9"/>
      <c r="J26" s="9"/>
      <c r="K26" s="9"/>
      <c r="L26" s="10"/>
      <c r="M26" s="10"/>
      <c r="N26" s="10"/>
    </row>
    <row r="27" spans="1:14" ht="33" customHeight="1" hidden="1">
      <c r="A27" s="67"/>
      <c r="B27" s="34"/>
      <c r="C27" s="81" t="s">
        <v>91</v>
      </c>
      <c r="D27" s="85"/>
      <c r="E27" s="34"/>
      <c r="F27" s="19"/>
      <c r="G27" s="9"/>
      <c r="H27" s="9"/>
      <c r="I27" s="9"/>
      <c r="J27" s="9"/>
      <c r="K27" s="9"/>
      <c r="L27" s="10"/>
      <c r="M27" s="10"/>
      <c r="N27" s="10"/>
    </row>
    <row r="28" spans="1:14" ht="57.75" hidden="1">
      <c r="A28" s="67"/>
      <c r="B28" s="34"/>
      <c r="C28" s="81" t="s">
        <v>60</v>
      </c>
      <c r="D28" s="91"/>
      <c r="E28" s="35"/>
      <c r="F28" s="19"/>
      <c r="G28" s="9"/>
      <c r="H28" s="9"/>
      <c r="I28" s="9"/>
      <c r="J28" s="9"/>
      <c r="K28" s="9"/>
      <c r="L28" s="10"/>
      <c r="M28" s="10"/>
      <c r="N28" s="10"/>
    </row>
    <row r="29" spans="1:14" ht="28.5" hidden="1">
      <c r="A29" s="67"/>
      <c r="B29" s="34"/>
      <c r="C29" s="81" t="s">
        <v>61</v>
      </c>
      <c r="D29" s="90"/>
      <c r="E29" s="33"/>
      <c r="F29" s="19"/>
      <c r="G29" s="9"/>
      <c r="H29" s="9"/>
      <c r="I29" s="9"/>
      <c r="J29" s="9"/>
      <c r="K29" s="9"/>
      <c r="L29" s="10"/>
      <c r="M29" s="10"/>
      <c r="N29" s="10"/>
    </row>
    <row r="30" spans="1:14" ht="43.5" hidden="1">
      <c r="A30" s="67"/>
      <c r="B30" s="34"/>
      <c r="C30" s="81" t="s">
        <v>62</v>
      </c>
      <c r="D30" s="91"/>
      <c r="E30" s="35"/>
      <c r="F30" s="19"/>
      <c r="G30" s="9"/>
      <c r="H30" s="9"/>
      <c r="I30" s="9"/>
      <c r="J30" s="9"/>
      <c r="K30" s="9"/>
      <c r="L30" s="10"/>
      <c r="M30" s="10"/>
      <c r="N30" s="10"/>
    </row>
    <row r="31" spans="1:14" ht="14.25" hidden="1">
      <c r="A31" s="67"/>
      <c r="B31" s="34"/>
      <c r="C31" s="81"/>
      <c r="D31" s="90"/>
      <c r="E31" s="33"/>
      <c r="F31" s="19"/>
      <c r="G31" s="9"/>
      <c r="H31" s="9"/>
      <c r="I31" s="9"/>
      <c r="J31" s="9"/>
      <c r="K31" s="9"/>
      <c r="L31" s="10"/>
      <c r="M31" s="10"/>
      <c r="N31" s="10"/>
    </row>
    <row r="32" spans="1:14" ht="14.25" hidden="1">
      <c r="A32" s="67"/>
      <c r="B32" s="34"/>
      <c r="C32" s="34"/>
      <c r="D32" s="91"/>
      <c r="E32" s="35"/>
      <c r="F32" s="19"/>
      <c r="G32" s="9"/>
      <c r="H32" s="9"/>
      <c r="I32" s="9"/>
      <c r="J32" s="9"/>
      <c r="K32" s="9"/>
      <c r="L32" s="10"/>
      <c r="M32" s="10"/>
      <c r="N32" s="10"/>
    </row>
    <row r="33" spans="1:14" ht="14.25" hidden="1">
      <c r="A33" s="67"/>
      <c r="B33" s="34"/>
      <c r="C33" s="34"/>
      <c r="D33" s="90"/>
      <c r="E33" s="33"/>
      <c r="F33" s="19"/>
      <c r="G33" s="9"/>
      <c r="H33" s="9"/>
      <c r="I33" s="9"/>
      <c r="J33" s="9"/>
      <c r="K33" s="9"/>
      <c r="L33" s="10"/>
      <c r="M33" s="10"/>
      <c r="N33" s="10"/>
    </row>
    <row r="34" spans="1:14" ht="14.25" hidden="1">
      <c r="A34" s="67"/>
      <c r="B34" s="35"/>
      <c r="C34" s="35"/>
      <c r="D34" s="91" t="s">
        <v>44</v>
      </c>
      <c r="E34" s="35"/>
      <c r="F34" s="19"/>
      <c r="G34" s="9"/>
      <c r="H34" s="9"/>
      <c r="I34" s="9"/>
      <c r="J34" s="9"/>
      <c r="K34" s="9"/>
      <c r="L34" s="10"/>
      <c r="M34" s="10"/>
      <c r="N34" s="10"/>
    </row>
    <row r="35" spans="1:14" ht="141" customHeight="1">
      <c r="A35" s="67"/>
      <c r="B35" s="74" t="s">
        <v>32</v>
      </c>
      <c r="C35" s="75" t="s">
        <v>63</v>
      </c>
      <c r="D35" s="53" t="s">
        <v>100</v>
      </c>
      <c r="E35" s="36"/>
      <c r="F35" s="54" t="s">
        <v>103</v>
      </c>
      <c r="G35" s="11"/>
      <c r="H35" s="11"/>
      <c r="I35" s="11"/>
      <c r="J35" s="11"/>
      <c r="K35" s="11"/>
      <c r="L35" s="12"/>
      <c r="M35" s="12"/>
      <c r="N35" s="12"/>
    </row>
    <row r="36" spans="1:14" ht="144" customHeight="1">
      <c r="A36" s="67"/>
      <c r="B36" s="76"/>
      <c r="C36" s="63" t="s">
        <v>64</v>
      </c>
      <c r="D36" s="53" t="s">
        <v>99</v>
      </c>
      <c r="E36" s="36"/>
      <c r="F36" s="54" t="s">
        <v>104</v>
      </c>
      <c r="G36" s="11"/>
      <c r="H36" s="11"/>
      <c r="I36" s="11"/>
      <c r="J36" s="11"/>
      <c r="K36" s="11"/>
      <c r="L36" s="12"/>
      <c r="M36" s="12"/>
      <c r="N36" s="12"/>
    </row>
    <row r="37" spans="1:14" ht="144.75">
      <c r="A37" s="67"/>
      <c r="B37" s="76"/>
      <c r="C37" s="63" t="s">
        <v>65</v>
      </c>
      <c r="D37" s="53" t="s">
        <v>96</v>
      </c>
      <c r="E37" s="36"/>
      <c r="F37" s="54" t="s">
        <v>108</v>
      </c>
      <c r="G37" s="11"/>
      <c r="H37" s="11"/>
      <c r="I37" s="11"/>
      <c r="J37" s="11"/>
      <c r="K37" s="11"/>
      <c r="L37" s="12"/>
      <c r="M37" s="12"/>
      <c r="N37" s="12"/>
    </row>
    <row r="38" spans="1:14" ht="159">
      <c r="A38" s="67"/>
      <c r="B38" s="76"/>
      <c r="C38" s="63" t="s">
        <v>66</v>
      </c>
      <c r="D38" s="104" t="s">
        <v>95</v>
      </c>
      <c r="E38" s="36"/>
      <c r="F38" s="54" t="s">
        <v>107</v>
      </c>
      <c r="G38" s="11"/>
      <c r="H38" s="11"/>
      <c r="I38" s="11"/>
      <c r="J38" s="11"/>
      <c r="K38" s="11"/>
      <c r="L38" s="12"/>
      <c r="M38" s="12"/>
      <c r="N38" s="12"/>
    </row>
    <row r="39" spans="1:14" ht="231.75">
      <c r="A39" s="67"/>
      <c r="B39" s="76"/>
      <c r="C39" s="63" t="s">
        <v>67</v>
      </c>
      <c r="D39" s="103" t="s">
        <v>97</v>
      </c>
      <c r="E39" s="36"/>
      <c r="F39" s="54" t="s">
        <v>106</v>
      </c>
      <c r="G39" s="11"/>
      <c r="H39" s="11"/>
      <c r="I39" s="11"/>
      <c r="J39" s="11"/>
      <c r="K39" s="11"/>
      <c r="L39" s="12"/>
      <c r="M39" s="12"/>
      <c r="N39" s="12"/>
    </row>
    <row r="40" spans="1:14" ht="231.75">
      <c r="A40" s="67"/>
      <c r="B40" s="76"/>
      <c r="C40" s="63" t="s">
        <v>68</v>
      </c>
      <c r="D40" s="53" t="s">
        <v>98</v>
      </c>
      <c r="E40" s="36"/>
      <c r="F40" s="54" t="s">
        <v>105</v>
      </c>
      <c r="G40" s="11"/>
      <c r="H40" s="11"/>
      <c r="I40" s="11"/>
      <c r="J40" s="11"/>
      <c r="K40" s="11"/>
      <c r="L40" s="12"/>
      <c r="M40" s="12"/>
      <c r="N40" s="12"/>
    </row>
    <row r="41" spans="1:14" ht="174">
      <c r="A41" s="67"/>
      <c r="B41" s="77"/>
      <c r="C41" s="105"/>
      <c r="D41" s="53" t="s">
        <v>101</v>
      </c>
      <c r="E41" s="36"/>
      <c r="F41" s="54" t="s">
        <v>102</v>
      </c>
      <c r="G41" s="11"/>
      <c r="H41" s="11"/>
      <c r="I41" s="11"/>
      <c r="J41" s="11"/>
      <c r="K41" s="11"/>
      <c r="L41" s="12"/>
      <c r="M41" s="12"/>
      <c r="N41" s="12"/>
    </row>
    <row r="42" spans="1:14" ht="43.5" hidden="1">
      <c r="A42" s="40"/>
      <c r="B42" s="29" t="s">
        <v>33</v>
      </c>
      <c r="C42" s="62" t="s">
        <v>69</v>
      </c>
      <c r="D42" s="93"/>
      <c r="E42" s="37"/>
      <c r="F42" s="21"/>
      <c r="G42" s="13"/>
      <c r="H42" s="13"/>
      <c r="I42" s="13"/>
      <c r="J42" s="13"/>
      <c r="K42" s="13"/>
      <c r="L42" s="14"/>
      <c r="M42" s="14"/>
      <c r="N42" s="14"/>
    </row>
    <row r="43" spans="1:14" ht="23.25" customHeight="1" hidden="1">
      <c r="A43" s="40"/>
      <c r="B43" s="55" t="s">
        <v>34</v>
      </c>
      <c r="C43" s="56" t="s">
        <v>71</v>
      </c>
      <c r="D43" s="94"/>
      <c r="E43" s="38"/>
      <c r="F43" s="21"/>
      <c r="G43" s="13"/>
      <c r="H43" s="13"/>
      <c r="I43" s="13"/>
      <c r="J43" s="13"/>
      <c r="K43" s="13"/>
      <c r="L43" s="14"/>
      <c r="M43" s="14"/>
      <c r="N43" s="14"/>
    </row>
    <row r="44" spans="1:14" ht="14.25" hidden="1">
      <c r="A44" s="40"/>
      <c r="B44" s="29"/>
      <c r="C44" s="57" t="s">
        <v>72</v>
      </c>
      <c r="D44" s="94"/>
      <c r="E44" s="38"/>
      <c r="F44" s="21"/>
      <c r="G44" s="13"/>
      <c r="H44" s="13"/>
      <c r="I44" s="13"/>
      <c r="J44" s="13"/>
      <c r="K44" s="13"/>
      <c r="L44" s="14"/>
      <c r="M44" s="14"/>
      <c r="N44" s="14"/>
    </row>
    <row r="45" spans="1:14" ht="18.75" customHeight="1" hidden="1">
      <c r="A45" s="40"/>
      <c r="B45" s="29"/>
      <c r="C45" s="56" t="s">
        <v>73</v>
      </c>
      <c r="D45" s="94"/>
      <c r="E45" s="38"/>
      <c r="F45" s="21"/>
      <c r="G45" s="13"/>
      <c r="H45" s="13"/>
      <c r="I45" s="13"/>
      <c r="J45" s="13"/>
      <c r="K45" s="13"/>
      <c r="L45" s="14"/>
      <c r="M45" s="14"/>
      <c r="N45" s="14"/>
    </row>
    <row r="46" spans="1:14" ht="28.5" hidden="1">
      <c r="A46" s="40"/>
      <c r="B46" s="29"/>
      <c r="C46" s="57" t="s">
        <v>74</v>
      </c>
      <c r="D46" s="94"/>
      <c r="E46" s="38"/>
      <c r="F46" s="21"/>
      <c r="G46" s="13"/>
      <c r="H46" s="13"/>
      <c r="I46" s="13"/>
      <c r="J46" s="13"/>
      <c r="K46" s="13"/>
      <c r="L46" s="14"/>
      <c r="M46" s="14"/>
      <c r="N46" s="14"/>
    </row>
    <row r="47" spans="1:14" ht="14.25" hidden="1">
      <c r="A47" s="40"/>
      <c r="B47" s="29"/>
      <c r="C47" s="51" t="s">
        <v>75</v>
      </c>
      <c r="D47" s="94"/>
      <c r="E47" s="38"/>
      <c r="F47" s="21"/>
      <c r="G47" s="13"/>
      <c r="H47" s="13"/>
      <c r="I47" s="13"/>
      <c r="J47" s="13"/>
      <c r="K47" s="13"/>
      <c r="L47" s="14"/>
      <c r="M47" s="14"/>
      <c r="N47" s="14"/>
    </row>
    <row r="48" spans="1:14" ht="14.25" hidden="1">
      <c r="A48" s="40"/>
      <c r="B48" s="29"/>
      <c r="C48" s="51"/>
      <c r="D48" s="94"/>
      <c r="E48" s="38"/>
      <c r="F48" s="21"/>
      <c r="G48" s="13"/>
      <c r="H48" s="13"/>
      <c r="I48" s="13"/>
      <c r="J48" s="13"/>
      <c r="K48" s="13"/>
      <c r="L48" s="14"/>
      <c r="M48" s="14"/>
      <c r="N48" s="14"/>
    </row>
    <row r="49" spans="1:14" ht="14.25" hidden="1">
      <c r="A49" s="40"/>
      <c r="B49" s="29"/>
      <c r="C49" s="51"/>
      <c r="D49" s="94"/>
      <c r="E49" s="38"/>
      <c r="F49" s="21"/>
      <c r="G49" s="13"/>
      <c r="H49" s="13"/>
      <c r="I49" s="13"/>
      <c r="J49" s="13"/>
      <c r="K49" s="13"/>
      <c r="L49" s="14"/>
      <c r="M49" s="14"/>
      <c r="N49" s="14"/>
    </row>
    <row r="50" spans="1:14" ht="14.25" hidden="1">
      <c r="A50" s="40"/>
      <c r="B50" s="29"/>
      <c r="C50" s="51"/>
      <c r="D50" s="95"/>
      <c r="E50" s="39"/>
      <c r="F50" s="21"/>
      <c r="G50" s="13"/>
      <c r="H50" s="13"/>
      <c r="I50" s="13"/>
      <c r="J50" s="13"/>
      <c r="K50" s="13"/>
      <c r="L50" s="14"/>
      <c r="M50" s="14"/>
      <c r="N50" s="14"/>
    </row>
    <row r="51" spans="1:14" ht="14.25" hidden="1">
      <c r="A51" s="40"/>
      <c r="B51" s="29"/>
      <c r="C51" s="51"/>
      <c r="D51" s="93"/>
      <c r="E51" s="37"/>
      <c r="F51" s="21"/>
      <c r="G51" s="13"/>
      <c r="H51" s="13"/>
      <c r="I51" s="13"/>
      <c r="J51" s="13"/>
      <c r="K51" s="13"/>
      <c r="L51" s="14"/>
      <c r="M51" s="14"/>
      <c r="N51" s="14"/>
    </row>
    <row r="52" spans="1:14" ht="14.25" hidden="1">
      <c r="A52" s="40"/>
      <c r="B52" s="29"/>
      <c r="C52" s="51"/>
      <c r="D52" s="94"/>
      <c r="E52" s="38"/>
      <c r="F52" s="21"/>
      <c r="G52" s="13"/>
      <c r="H52" s="13"/>
      <c r="I52" s="13"/>
      <c r="J52" s="13"/>
      <c r="K52" s="13"/>
      <c r="L52" s="14"/>
      <c r="M52" s="14"/>
      <c r="N52" s="14"/>
    </row>
    <row r="53" spans="1:14" ht="14.25" hidden="1">
      <c r="A53" s="40"/>
      <c r="B53" s="87"/>
      <c r="C53" s="88"/>
      <c r="D53" s="95"/>
      <c r="E53" s="39"/>
      <c r="F53" s="21"/>
      <c r="G53" s="13"/>
      <c r="H53" s="13"/>
      <c r="I53" s="13"/>
      <c r="J53" s="13"/>
      <c r="K53" s="13"/>
      <c r="L53" s="14"/>
      <c r="M53" s="14"/>
      <c r="N53" s="14"/>
    </row>
    <row r="54" spans="1:14" ht="54" customHeight="1" hidden="1">
      <c r="A54" s="40"/>
      <c r="B54" s="60" t="s">
        <v>21</v>
      </c>
      <c r="C54" s="60" t="s">
        <v>76</v>
      </c>
      <c r="D54" s="96"/>
      <c r="E54" s="22"/>
      <c r="F54" s="22"/>
      <c r="G54" s="15"/>
      <c r="H54" s="15"/>
      <c r="I54" s="15"/>
      <c r="J54" s="15"/>
      <c r="K54" s="15"/>
      <c r="L54" s="16"/>
      <c r="M54" s="16"/>
      <c r="N54" s="16"/>
    </row>
    <row r="55" spans="1:14" ht="14.25" hidden="1">
      <c r="A55" s="40"/>
      <c r="B55" s="58"/>
      <c r="C55" s="58" t="s">
        <v>77</v>
      </c>
      <c r="D55" s="96"/>
      <c r="E55" s="58"/>
      <c r="F55" s="22"/>
      <c r="G55" s="15"/>
      <c r="H55" s="15"/>
      <c r="I55" s="15"/>
      <c r="J55" s="15"/>
      <c r="K55" s="15"/>
      <c r="L55" s="16"/>
      <c r="M55" s="16"/>
      <c r="N55" s="16"/>
    </row>
    <row r="56" spans="1:14" ht="28.5" hidden="1">
      <c r="A56" s="40"/>
      <c r="B56" s="58"/>
      <c r="C56" s="61" t="s">
        <v>78</v>
      </c>
      <c r="D56" s="96"/>
      <c r="E56" s="58"/>
      <c r="F56" s="22"/>
      <c r="G56" s="15"/>
      <c r="H56" s="15"/>
      <c r="I56" s="15"/>
      <c r="J56" s="15"/>
      <c r="K56" s="15"/>
      <c r="L56" s="16"/>
      <c r="M56" s="16"/>
      <c r="N56" s="16"/>
    </row>
    <row r="57" spans="1:14" ht="14.25" hidden="1">
      <c r="A57" s="40"/>
      <c r="B57" s="58"/>
      <c r="C57" s="58" t="s">
        <v>79</v>
      </c>
      <c r="D57" s="96"/>
      <c r="E57" s="58"/>
      <c r="F57" s="22"/>
      <c r="G57" s="15"/>
      <c r="H57" s="15"/>
      <c r="I57" s="15"/>
      <c r="J57" s="15"/>
      <c r="K57" s="15"/>
      <c r="L57" s="16"/>
      <c r="M57" s="16"/>
      <c r="N57" s="16"/>
    </row>
    <row r="58" spans="1:14" ht="14.25" hidden="1">
      <c r="A58" s="40"/>
      <c r="B58" s="58"/>
      <c r="C58" s="58" t="s">
        <v>80</v>
      </c>
      <c r="D58" s="96"/>
      <c r="E58" s="58"/>
      <c r="F58" s="22"/>
      <c r="G58" s="15"/>
      <c r="H58" s="15"/>
      <c r="I58" s="15"/>
      <c r="J58" s="15"/>
      <c r="K58" s="15"/>
      <c r="L58" s="16"/>
      <c r="M58" s="16"/>
      <c r="N58" s="16"/>
    </row>
    <row r="59" spans="1:14" ht="14.25" hidden="1">
      <c r="A59" s="40"/>
      <c r="B59" s="58"/>
      <c r="C59" s="58" t="s">
        <v>81</v>
      </c>
      <c r="D59" s="96"/>
      <c r="E59" s="58"/>
      <c r="F59" s="22"/>
      <c r="G59" s="15"/>
      <c r="H59" s="15"/>
      <c r="I59" s="15"/>
      <c r="J59" s="15"/>
      <c r="K59" s="15"/>
      <c r="L59" s="16"/>
      <c r="M59" s="16"/>
      <c r="N59" s="16"/>
    </row>
    <row r="60" spans="1:14" ht="14.25" hidden="1">
      <c r="A60" s="40"/>
      <c r="B60" s="58"/>
      <c r="C60" s="58" t="s">
        <v>82</v>
      </c>
      <c r="D60" s="96"/>
      <c r="E60" s="58"/>
      <c r="F60" s="22"/>
      <c r="G60" s="15"/>
      <c r="H60" s="15"/>
      <c r="I60" s="15"/>
      <c r="J60" s="15"/>
      <c r="K60" s="15"/>
      <c r="L60" s="16"/>
      <c r="M60" s="16"/>
      <c r="N60" s="16"/>
    </row>
    <row r="61" spans="1:14" ht="14.25" hidden="1">
      <c r="A61" s="40"/>
      <c r="B61" s="58"/>
      <c r="C61" s="58"/>
      <c r="D61" s="96"/>
      <c r="E61" s="58"/>
      <c r="F61" s="22"/>
      <c r="G61" s="15"/>
      <c r="H61" s="15"/>
      <c r="I61" s="15"/>
      <c r="J61" s="15"/>
      <c r="K61" s="15"/>
      <c r="L61" s="16"/>
      <c r="M61" s="16"/>
      <c r="N61" s="16"/>
    </row>
    <row r="62" spans="1:14" ht="14.25" hidden="1">
      <c r="A62" s="40"/>
      <c r="B62" s="59"/>
      <c r="C62" s="59"/>
      <c r="D62" s="96"/>
      <c r="E62" s="58"/>
      <c r="F62" s="22"/>
      <c r="G62" s="15"/>
      <c r="H62" s="15"/>
      <c r="I62" s="15"/>
      <c r="J62" s="15"/>
      <c r="K62" s="15"/>
      <c r="L62" s="16"/>
      <c r="M62" s="16"/>
      <c r="N62" s="16"/>
    </row>
    <row r="63" spans="1:14" ht="28.5" hidden="1">
      <c r="A63" s="40"/>
      <c r="B63" s="65" t="s">
        <v>20</v>
      </c>
      <c r="C63" s="101" t="s">
        <v>83</v>
      </c>
      <c r="D63" s="97"/>
      <c r="E63" s="40"/>
      <c r="F63" s="23"/>
      <c r="G63" s="17"/>
      <c r="H63" s="17"/>
      <c r="I63" s="17"/>
      <c r="J63" s="17"/>
      <c r="K63" s="17"/>
      <c r="L63" s="6"/>
      <c r="M63" s="6"/>
      <c r="N63" s="6"/>
    </row>
    <row r="64" spans="1:14" ht="14.25" hidden="1">
      <c r="A64" s="40"/>
      <c r="B64" s="44"/>
      <c r="C64" s="40" t="s">
        <v>84</v>
      </c>
      <c r="D64" s="98"/>
      <c r="E64" s="40"/>
      <c r="F64" s="23"/>
      <c r="G64" s="17"/>
      <c r="H64" s="17"/>
      <c r="I64" s="17"/>
      <c r="J64" s="17"/>
      <c r="K64" s="17"/>
      <c r="L64" s="6"/>
      <c r="M64" s="6"/>
      <c r="N64" s="6"/>
    </row>
    <row r="65" spans="1:14" ht="14.25" hidden="1">
      <c r="A65" s="40"/>
      <c r="B65" s="44"/>
      <c r="C65" s="40" t="s">
        <v>87</v>
      </c>
      <c r="D65" s="98"/>
      <c r="E65" s="40"/>
      <c r="F65" s="23"/>
      <c r="G65" s="17"/>
      <c r="H65" s="17"/>
      <c r="I65" s="17"/>
      <c r="J65" s="17"/>
      <c r="K65" s="17"/>
      <c r="L65" s="6"/>
      <c r="M65" s="6"/>
      <c r="N65" s="6"/>
    </row>
    <row r="66" spans="1:14" ht="14.25" hidden="1">
      <c r="A66" s="40"/>
      <c r="B66" s="44"/>
      <c r="C66" s="40" t="s">
        <v>85</v>
      </c>
      <c r="D66" s="98"/>
      <c r="E66" s="40"/>
      <c r="F66" s="23"/>
      <c r="G66" s="17"/>
      <c r="H66" s="17"/>
      <c r="I66" s="17"/>
      <c r="J66" s="17"/>
      <c r="K66" s="17"/>
      <c r="L66" s="6"/>
      <c r="M66" s="6"/>
      <c r="N66" s="6"/>
    </row>
    <row r="67" spans="1:14" ht="14.25" hidden="1">
      <c r="A67" s="40"/>
      <c r="B67" s="44"/>
      <c r="C67" s="40" t="s">
        <v>86</v>
      </c>
      <c r="D67" s="98"/>
      <c r="E67" s="40"/>
      <c r="F67" s="23"/>
      <c r="G67" s="17"/>
      <c r="H67" s="17"/>
      <c r="I67" s="17"/>
      <c r="J67" s="17"/>
      <c r="K67" s="17"/>
      <c r="L67" s="6"/>
      <c r="M67" s="6"/>
      <c r="N67" s="6"/>
    </row>
    <row r="68" spans="1:14" ht="21" customHeight="1" hidden="1">
      <c r="A68" s="40"/>
      <c r="B68" s="44"/>
      <c r="C68" s="98" t="s">
        <v>88</v>
      </c>
      <c r="D68" s="98"/>
      <c r="E68" s="40"/>
      <c r="F68" s="23"/>
      <c r="G68" s="17"/>
      <c r="H68" s="17"/>
      <c r="I68" s="17"/>
      <c r="J68" s="17"/>
      <c r="K68" s="17"/>
      <c r="L68" s="6"/>
      <c r="M68" s="6"/>
      <c r="N68" s="6"/>
    </row>
    <row r="69" spans="1:14" ht="14.25" hidden="1">
      <c r="A69" s="40"/>
      <c r="B69" s="44"/>
      <c r="C69" s="40" t="s">
        <v>89</v>
      </c>
      <c r="D69" s="98"/>
      <c r="E69" s="40"/>
      <c r="F69" s="23"/>
      <c r="G69" s="17"/>
      <c r="H69" s="17"/>
      <c r="I69" s="17"/>
      <c r="J69" s="17"/>
      <c r="K69" s="17"/>
      <c r="L69" s="6"/>
      <c r="M69" s="6"/>
      <c r="N69" s="6"/>
    </row>
    <row r="70" spans="1:14" ht="14.25" hidden="1">
      <c r="A70" s="41"/>
      <c r="B70" s="43"/>
      <c r="C70" s="41" t="s">
        <v>90</v>
      </c>
      <c r="D70" s="99"/>
      <c r="E70" s="41"/>
      <c r="F70" s="23"/>
      <c r="G70" s="17"/>
      <c r="H70" s="17"/>
      <c r="I70" s="17"/>
      <c r="J70" s="17"/>
      <c r="K70" s="17"/>
      <c r="L70" s="6"/>
      <c r="M70" s="6"/>
      <c r="N70" s="6"/>
    </row>
    <row r="71" ht="14.25">
      <c r="A71" s="40" t="s">
        <v>22</v>
      </c>
    </row>
    <row r="72" spans="1:9" ht="14.25">
      <c r="A72" s="40" t="s">
        <v>23</v>
      </c>
      <c r="B72" s="46" t="s">
        <v>5</v>
      </c>
      <c r="C72" s="46"/>
      <c r="D72" s="46" t="s">
        <v>24</v>
      </c>
      <c r="E72" s="46"/>
      <c r="F72" s="46"/>
      <c r="G72" s="46"/>
      <c r="H72" s="46"/>
      <c r="I72" s="46"/>
    </row>
  </sheetData>
  <sheetProtection/>
  <mergeCells count="6">
    <mergeCell ref="H2:L2"/>
    <mergeCell ref="G3:K3"/>
    <mergeCell ref="L3:N3"/>
    <mergeCell ref="G4:H4"/>
    <mergeCell ref="I4:K4"/>
    <mergeCell ref="L4:N4"/>
  </mergeCells>
  <printOptions/>
  <pageMargins left="0" right="0" top="0.25" bottom="0.25" header="0.3" footer="0.05"/>
  <pageSetup fitToHeight="4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110" zoomScaleNormal="110" zoomScalePageLayoutView="0" workbookViewId="0" topLeftCell="A1">
      <selection activeCell="A1" sqref="A1:AJ1"/>
    </sheetView>
  </sheetViews>
  <sheetFormatPr defaultColWidth="9.140625" defaultRowHeight="15"/>
  <cols>
    <col min="1" max="1" width="34.7109375" style="0" customWidth="1"/>
    <col min="2" max="2" width="32.8515625" style="0" customWidth="1"/>
    <col min="3" max="3" width="76.7109375" style="0" customWidth="1"/>
    <col min="4" max="4" width="31.8515625" style="0" customWidth="1"/>
    <col min="5" max="5" width="35.57421875" style="0" customWidth="1"/>
    <col min="6" max="6" width="40.140625" style="0" customWidth="1"/>
    <col min="7" max="7" width="19.140625" style="0" customWidth="1"/>
    <col min="8" max="9" width="19.421875" style="0" customWidth="1"/>
    <col min="10" max="10" width="12.57421875" style="0" customWidth="1"/>
    <col min="11" max="11" width="12.00390625" style="0" customWidth="1"/>
    <col min="12" max="13" width="12.140625" style="0" customWidth="1"/>
    <col min="14" max="16" width="11.421875" style="0" customWidth="1"/>
    <col min="17" max="17" width="12.00390625" style="0" customWidth="1"/>
    <col min="18" max="18" width="9.421875" style="0" customWidth="1"/>
    <col min="19" max="19" width="7.7109375" style="0" customWidth="1"/>
    <col min="20" max="20" width="7.57421875" style="0" customWidth="1"/>
  </cols>
  <sheetData>
    <row r="1" spans="3:5" ht="72" customHeight="1">
      <c r="C1" s="132"/>
      <c r="D1" s="133" t="s">
        <v>2</v>
      </c>
      <c r="E1" s="132"/>
    </row>
    <row r="2" spans="1:20" ht="15.75" thickBot="1">
      <c r="A2" s="79" t="s">
        <v>170</v>
      </c>
      <c r="B2" s="42"/>
      <c r="C2" s="42"/>
      <c r="D2" s="42" t="s">
        <v>159</v>
      </c>
      <c r="E2" s="79" t="s">
        <v>167</v>
      </c>
      <c r="F2" s="139" t="s">
        <v>39</v>
      </c>
      <c r="G2" s="139"/>
      <c r="H2" s="25"/>
      <c r="I2" s="25"/>
      <c r="J2" s="150" t="s">
        <v>194</v>
      </c>
      <c r="K2" s="150"/>
      <c r="L2" s="150"/>
      <c r="M2" s="150"/>
      <c r="N2" s="150"/>
      <c r="O2" s="150"/>
      <c r="P2" s="150"/>
      <c r="Q2" s="150"/>
      <c r="R2" s="150"/>
      <c r="S2" s="25"/>
      <c r="T2" s="26"/>
    </row>
    <row r="3" spans="1:20" ht="15">
      <c r="A3" s="141" t="s">
        <v>171</v>
      </c>
      <c r="B3" s="44" t="s">
        <v>1</v>
      </c>
      <c r="C3" s="40" t="s">
        <v>174</v>
      </c>
      <c r="D3" s="41" t="s">
        <v>158</v>
      </c>
      <c r="E3" s="137" t="s">
        <v>175</v>
      </c>
      <c r="F3" s="40"/>
      <c r="G3" s="40" t="s">
        <v>192</v>
      </c>
      <c r="H3" s="574" t="s">
        <v>17</v>
      </c>
      <c r="I3" s="570"/>
      <c r="J3" s="570"/>
      <c r="K3" s="570"/>
      <c r="L3" s="570"/>
      <c r="M3" s="570"/>
      <c r="N3" s="570"/>
      <c r="O3" s="570"/>
      <c r="P3" s="570"/>
      <c r="Q3" s="575"/>
      <c r="R3" s="572" t="s">
        <v>18</v>
      </c>
      <c r="S3" s="572"/>
      <c r="T3" s="572"/>
    </row>
    <row r="4" spans="1:20" ht="15">
      <c r="A4" s="142" t="s">
        <v>26</v>
      </c>
      <c r="B4" s="44" t="s">
        <v>173</v>
      </c>
      <c r="C4" s="40"/>
      <c r="D4" s="42" t="s">
        <v>160</v>
      </c>
      <c r="E4" s="79"/>
      <c r="F4" s="40"/>
      <c r="G4" s="40" t="s">
        <v>186</v>
      </c>
      <c r="H4" s="579" t="s">
        <v>14</v>
      </c>
      <c r="I4" s="579"/>
      <c r="J4" s="571"/>
      <c r="K4" s="146"/>
      <c r="L4" s="151" t="s">
        <v>16</v>
      </c>
      <c r="M4" s="150"/>
      <c r="N4" s="150"/>
      <c r="O4" s="150"/>
      <c r="P4" s="152"/>
      <c r="Q4" s="147"/>
      <c r="R4" s="572" t="s">
        <v>15</v>
      </c>
      <c r="S4" s="572"/>
      <c r="T4" s="572"/>
    </row>
    <row r="5" spans="1:20" ht="15">
      <c r="A5" s="142"/>
      <c r="B5" s="44"/>
      <c r="C5" s="40"/>
      <c r="D5" s="40"/>
      <c r="E5" s="67"/>
      <c r="F5" s="40"/>
      <c r="G5" s="40"/>
      <c r="H5" s="148" t="s">
        <v>41</v>
      </c>
      <c r="I5" s="148" t="s">
        <v>193</v>
      </c>
      <c r="J5" s="148" t="s">
        <v>41</v>
      </c>
      <c r="K5" s="148" t="s">
        <v>193</v>
      </c>
      <c r="L5" s="148" t="s">
        <v>41</v>
      </c>
      <c r="M5" s="148" t="s">
        <v>193</v>
      </c>
      <c r="N5" s="148" t="s">
        <v>41</v>
      </c>
      <c r="O5" s="148" t="s">
        <v>193</v>
      </c>
      <c r="P5" s="148" t="s">
        <v>41</v>
      </c>
      <c r="Q5" s="148" t="s">
        <v>193</v>
      </c>
      <c r="R5" s="147"/>
      <c r="S5" s="147"/>
      <c r="T5" s="147"/>
    </row>
    <row r="6" spans="1:20" ht="15.75" thickBot="1">
      <c r="A6" s="143" t="s">
        <v>172</v>
      </c>
      <c r="B6" s="44"/>
      <c r="C6" s="40"/>
      <c r="D6" s="40"/>
      <c r="E6" s="67"/>
      <c r="F6" s="40" t="s">
        <v>169</v>
      </c>
      <c r="G6" s="40" t="s">
        <v>187</v>
      </c>
      <c r="H6" s="26" t="s">
        <v>164</v>
      </c>
      <c r="I6" s="26" t="s">
        <v>164</v>
      </c>
      <c r="J6" s="574" t="s">
        <v>6</v>
      </c>
      <c r="K6" s="575"/>
      <c r="L6" s="574" t="s">
        <v>7</v>
      </c>
      <c r="M6" s="575"/>
      <c r="N6" s="574" t="s">
        <v>8</v>
      </c>
      <c r="O6" s="575"/>
      <c r="P6" s="574" t="s">
        <v>9</v>
      </c>
      <c r="Q6" s="575"/>
      <c r="R6" s="4" t="s">
        <v>161</v>
      </c>
      <c r="S6" s="4" t="s">
        <v>162</v>
      </c>
      <c r="T6" s="4" t="s">
        <v>163</v>
      </c>
    </row>
    <row r="7" spans="1:20" ht="45">
      <c r="A7" s="67"/>
      <c r="B7" s="41"/>
      <c r="C7" s="41"/>
      <c r="D7" s="121" t="s">
        <v>127</v>
      </c>
      <c r="E7" s="123"/>
      <c r="F7" s="99" t="s">
        <v>189</v>
      </c>
      <c r="G7" s="99"/>
      <c r="H7" s="138">
        <f>SUM(H8:H81)</f>
        <v>44557</v>
      </c>
      <c r="I7" s="138"/>
      <c r="J7" s="5">
        <f>SUM(J8:J81)</f>
        <v>51750</v>
      </c>
      <c r="K7" s="5"/>
      <c r="L7" s="5">
        <f>SUM(L8:L81)</f>
        <v>50900</v>
      </c>
      <c r="M7" s="5"/>
      <c r="N7" s="5">
        <f>SUM(N8:N81)</f>
        <v>24600</v>
      </c>
      <c r="O7" s="5"/>
      <c r="P7" s="5">
        <f>SUM(P8:P81)</f>
        <v>5500</v>
      </c>
      <c r="Q7" s="5"/>
      <c r="R7" s="6"/>
      <c r="S7" s="6"/>
      <c r="T7" s="6"/>
    </row>
    <row r="8" spans="1:20" ht="60">
      <c r="A8" s="67"/>
      <c r="B8" s="124" t="s">
        <v>30</v>
      </c>
      <c r="C8" s="72" t="s">
        <v>46</v>
      </c>
      <c r="D8" s="70"/>
      <c r="E8" s="72" t="s">
        <v>176</v>
      </c>
      <c r="F8" s="32"/>
      <c r="G8" s="32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</row>
    <row r="9" spans="1:20" ht="30">
      <c r="A9" s="67" t="s">
        <v>28</v>
      </c>
      <c r="B9" s="52"/>
      <c r="C9" s="82" t="s">
        <v>50</v>
      </c>
      <c r="D9" s="68"/>
      <c r="E9" s="32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</row>
    <row r="10" spans="1:20" ht="15">
      <c r="A10" s="67"/>
      <c r="B10" s="52"/>
      <c r="C10" s="82"/>
      <c r="D10" s="71"/>
      <c r="E10" s="52"/>
      <c r="F10" s="18"/>
      <c r="G10" s="18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</row>
    <row r="11" spans="1:20" ht="30">
      <c r="A11" s="67" t="s">
        <v>29</v>
      </c>
      <c r="B11" s="52"/>
      <c r="C11" s="82" t="s">
        <v>51</v>
      </c>
      <c r="D11" s="71"/>
      <c r="E11" s="52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</row>
    <row r="12" spans="1:20" ht="15">
      <c r="A12" s="67"/>
      <c r="B12" s="52"/>
      <c r="C12" s="82"/>
      <c r="D12" s="71"/>
      <c r="E12" s="52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</row>
    <row r="13" spans="1:20" ht="30">
      <c r="A13" s="67" t="s">
        <v>35</v>
      </c>
      <c r="B13" s="52"/>
      <c r="C13" s="82" t="s">
        <v>52</v>
      </c>
      <c r="D13" s="71"/>
      <c r="E13" s="52"/>
      <c r="F13" s="18"/>
      <c r="G13" s="18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</row>
    <row r="14" spans="1:20" ht="15">
      <c r="A14" s="67" t="s">
        <v>37</v>
      </c>
      <c r="B14" s="52"/>
      <c r="C14" s="82"/>
      <c r="D14" s="71"/>
      <c r="E14" s="52"/>
      <c r="F14" s="18"/>
      <c r="G14" s="18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</row>
    <row r="15" spans="1:20" ht="45">
      <c r="A15" s="67" t="s">
        <v>36</v>
      </c>
      <c r="B15" s="52"/>
      <c r="C15" s="82" t="s">
        <v>53</v>
      </c>
      <c r="D15" s="71"/>
      <c r="E15" s="52"/>
      <c r="F15" s="18"/>
      <c r="G15" s="18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</row>
    <row r="16" spans="1:20" ht="15">
      <c r="A16" s="67" t="s">
        <v>38</v>
      </c>
      <c r="B16" s="52"/>
      <c r="C16" s="82"/>
      <c r="D16" s="71"/>
      <c r="E16" s="52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</row>
    <row r="17" spans="1:20" ht="37.5" customHeight="1">
      <c r="A17" s="67" t="s">
        <v>39</v>
      </c>
      <c r="B17" s="52"/>
      <c r="C17" s="82" t="s">
        <v>54</v>
      </c>
      <c r="D17" s="71"/>
      <c r="E17" s="52"/>
      <c r="F17" s="18"/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</row>
    <row r="18" spans="1:20" ht="15">
      <c r="A18" s="67" t="s">
        <v>40</v>
      </c>
      <c r="B18" s="52"/>
      <c r="C18" s="82"/>
      <c r="D18" s="71"/>
      <c r="E18" s="52"/>
      <c r="F18" s="18"/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8"/>
    </row>
    <row r="19" spans="1:20" ht="30">
      <c r="A19" s="67"/>
      <c r="B19" s="52"/>
      <c r="C19" s="83" t="s">
        <v>49</v>
      </c>
      <c r="D19" s="71"/>
      <c r="E19" s="52"/>
      <c r="F19" s="18"/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8"/>
    </row>
    <row r="20" spans="1:20" ht="15">
      <c r="A20" s="67"/>
      <c r="B20" s="52"/>
      <c r="C20" s="82"/>
      <c r="D20" s="71"/>
      <c r="E20" s="52"/>
      <c r="F20" s="18"/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</row>
    <row r="21" spans="1:20" ht="22.5" customHeight="1">
      <c r="A21" s="67"/>
      <c r="B21" s="52"/>
      <c r="C21" s="83" t="s">
        <v>55</v>
      </c>
      <c r="D21" s="71"/>
      <c r="E21" s="52"/>
      <c r="F21" s="18"/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8"/>
    </row>
    <row r="22" spans="1:20" ht="15">
      <c r="A22" s="67"/>
      <c r="B22" s="52"/>
      <c r="C22" s="82"/>
      <c r="D22" s="71"/>
      <c r="E22" s="52"/>
      <c r="F22" s="18"/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</row>
    <row r="23" spans="1:20" ht="15">
      <c r="A23" s="67"/>
      <c r="B23" s="52"/>
      <c r="C23" s="84"/>
      <c r="D23" s="71"/>
      <c r="E23" s="52"/>
      <c r="F23" s="18"/>
      <c r="G23" s="18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8"/>
      <c r="T23" s="8"/>
    </row>
    <row r="24" spans="1:20" ht="135">
      <c r="A24" s="67"/>
      <c r="B24" s="33" t="s">
        <v>128</v>
      </c>
      <c r="C24" s="115" t="s">
        <v>70</v>
      </c>
      <c r="D24" s="112"/>
      <c r="E24" s="131" t="s">
        <v>177</v>
      </c>
      <c r="F24" s="114" t="s">
        <v>188</v>
      </c>
      <c r="G24" s="114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</row>
    <row r="25" spans="1:20" ht="15">
      <c r="A25" s="67"/>
      <c r="B25" s="34" t="s">
        <v>129</v>
      </c>
      <c r="C25" s="107" t="s">
        <v>58</v>
      </c>
      <c r="D25" s="129" t="s">
        <v>154</v>
      </c>
      <c r="E25" s="34"/>
      <c r="F25" s="19" t="s">
        <v>191</v>
      </c>
      <c r="G25" s="1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10"/>
    </row>
    <row r="26" spans="1:20" ht="47.25" customHeight="1">
      <c r="A26" s="67"/>
      <c r="B26" s="34"/>
      <c r="C26" s="107" t="s">
        <v>135</v>
      </c>
      <c r="D26" s="573" t="s">
        <v>165</v>
      </c>
      <c r="E26" s="117" t="s">
        <v>178</v>
      </c>
      <c r="F26" s="567" t="s">
        <v>190</v>
      </c>
      <c r="G26" s="144"/>
      <c r="H26" s="9">
        <v>7600</v>
      </c>
      <c r="I26" s="9"/>
      <c r="J26" s="9">
        <v>7600</v>
      </c>
      <c r="K26" s="9"/>
      <c r="L26" s="9">
        <v>3700</v>
      </c>
      <c r="M26" s="9"/>
      <c r="N26" s="9"/>
      <c r="O26" s="9"/>
      <c r="P26" s="9"/>
      <c r="Q26" s="9"/>
      <c r="R26" s="10"/>
      <c r="S26" s="10"/>
      <c r="T26" s="10"/>
    </row>
    <row r="27" spans="1:20" ht="15.75" customHeight="1">
      <c r="A27" s="67"/>
      <c r="B27" s="34"/>
      <c r="C27" s="128"/>
      <c r="D27" s="573"/>
      <c r="E27" s="128"/>
      <c r="F27" s="568"/>
      <c r="G27" s="145"/>
      <c r="H27" s="130">
        <v>11000</v>
      </c>
      <c r="I27" s="130"/>
      <c r="J27" s="130">
        <v>9000</v>
      </c>
      <c r="K27" s="130"/>
      <c r="L27" s="130">
        <v>10000</v>
      </c>
      <c r="M27" s="130"/>
      <c r="N27" s="130">
        <v>10000</v>
      </c>
      <c r="O27" s="130"/>
      <c r="P27" s="9"/>
      <c r="Q27" s="9"/>
      <c r="R27" s="10"/>
      <c r="S27" s="10"/>
      <c r="T27" s="10"/>
    </row>
    <row r="28" spans="1:20" ht="35.25" customHeight="1">
      <c r="A28" s="67"/>
      <c r="B28" s="34"/>
      <c r="C28" s="107" t="s">
        <v>136</v>
      </c>
      <c r="D28" s="565"/>
      <c r="E28" s="34"/>
      <c r="F28" s="565"/>
      <c r="G28" s="145"/>
      <c r="H28" s="134">
        <v>57</v>
      </c>
      <c r="I28" s="134"/>
      <c r="J28" s="134">
        <v>7000</v>
      </c>
      <c r="K28" s="134"/>
      <c r="L28" s="134">
        <v>5500</v>
      </c>
      <c r="M28" s="134"/>
      <c r="N28" s="134">
        <v>5500</v>
      </c>
      <c r="O28" s="134"/>
      <c r="P28" s="134">
        <v>5500</v>
      </c>
      <c r="Q28" s="134"/>
      <c r="R28" s="10"/>
      <c r="S28" s="10"/>
      <c r="T28" s="10"/>
    </row>
    <row r="29" spans="1:20" ht="68.25" customHeight="1">
      <c r="A29" s="67"/>
      <c r="B29" s="34"/>
      <c r="C29" s="107" t="s">
        <v>166</v>
      </c>
      <c r="D29" s="565"/>
      <c r="E29" s="114" t="s">
        <v>179</v>
      </c>
      <c r="F29" s="566"/>
      <c r="G29" s="14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10"/>
    </row>
    <row r="30" spans="1:20" ht="45">
      <c r="A30" s="67"/>
      <c r="B30" s="34"/>
      <c r="C30" s="107" t="s">
        <v>137</v>
      </c>
      <c r="D30" s="565"/>
      <c r="E30" s="127" t="s">
        <v>180</v>
      </c>
      <c r="F30" s="113"/>
      <c r="G30" s="113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</row>
    <row r="31" spans="1:20" ht="31.5" customHeight="1">
      <c r="A31" s="67"/>
      <c r="B31" s="34"/>
      <c r="C31" s="568" t="s">
        <v>138</v>
      </c>
      <c r="D31" s="565"/>
      <c r="E31" s="114" t="s">
        <v>181</v>
      </c>
      <c r="F31" s="567" t="s">
        <v>157</v>
      </c>
      <c r="G31" s="144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10"/>
      <c r="T31" s="10"/>
    </row>
    <row r="32" spans="1:20" ht="18.75" customHeight="1">
      <c r="A32" s="67"/>
      <c r="B32" s="34"/>
      <c r="C32" s="565"/>
      <c r="D32" s="565"/>
      <c r="E32" s="33"/>
      <c r="F32" s="568"/>
      <c r="G32" s="145"/>
      <c r="H32" s="9">
        <v>4900</v>
      </c>
      <c r="I32" s="9"/>
      <c r="J32" s="9">
        <v>5500</v>
      </c>
      <c r="K32" s="9"/>
      <c r="L32" s="9">
        <v>5300</v>
      </c>
      <c r="M32" s="9"/>
      <c r="N32" s="9"/>
      <c r="O32" s="9"/>
      <c r="P32" s="9"/>
      <c r="Q32" s="9"/>
      <c r="R32" s="10"/>
      <c r="S32" s="10"/>
      <c r="T32" s="10"/>
    </row>
    <row r="33" spans="1:20" ht="21" customHeight="1">
      <c r="A33" s="67"/>
      <c r="B33" s="34"/>
      <c r="C33" s="565"/>
      <c r="D33" s="565"/>
      <c r="E33" s="35"/>
      <c r="F33" s="565"/>
      <c r="G33" s="145"/>
      <c r="H33" s="9">
        <v>7300</v>
      </c>
      <c r="I33" s="9"/>
      <c r="J33" s="9">
        <v>6100</v>
      </c>
      <c r="K33" s="9"/>
      <c r="L33" s="9">
        <v>6100</v>
      </c>
      <c r="M33" s="9"/>
      <c r="N33" s="9"/>
      <c r="O33" s="9"/>
      <c r="P33" s="9"/>
      <c r="Q33" s="9"/>
      <c r="R33" s="10"/>
      <c r="S33" s="10"/>
      <c r="T33" s="10"/>
    </row>
    <row r="34" spans="1:20" ht="20.25" customHeight="1">
      <c r="A34" s="67"/>
      <c r="B34" s="34"/>
      <c r="C34" s="565"/>
      <c r="D34" s="565"/>
      <c r="E34" s="34"/>
      <c r="F34" s="565"/>
      <c r="G34" s="145"/>
      <c r="H34" s="9">
        <v>4800</v>
      </c>
      <c r="I34" s="9"/>
      <c r="J34" s="9">
        <v>5300</v>
      </c>
      <c r="K34" s="9"/>
      <c r="L34" s="9">
        <v>5300</v>
      </c>
      <c r="M34" s="9"/>
      <c r="N34" s="9">
        <v>1800</v>
      </c>
      <c r="O34" s="9"/>
      <c r="P34" s="9"/>
      <c r="Q34" s="9"/>
      <c r="R34" s="10"/>
      <c r="S34" s="10"/>
      <c r="T34" s="10"/>
    </row>
    <row r="35" spans="1:20" ht="15.75" customHeight="1">
      <c r="A35" s="67"/>
      <c r="B35" s="34"/>
      <c r="C35" s="565"/>
      <c r="D35" s="565"/>
      <c r="E35" s="34"/>
      <c r="F35" s="34" t="s">
        <v>155</v>
      </c>
      <c r="G35" s="34"/>
      <c r="H35" s="9">
        <v>8900</v>
      </c>
      <c r="I35" s="9"/>
      <c r="J35" s="9">
        <v>11000</v>
      </c>
      <c r="K35" s="9"/>
      <c r="L35" s="9">
        <v>11000</v>
      </c>
      <c r="M35" s="9"/>
      <c r="N35" s="9">
        <v>4500</v>
      </c>
      <c r="O35" s="9"/>
      <c r="P35" s="9"/>
      <c r="Q35" s="9"/>
      <c r="R35" s="10"/>
      <c r="S35" s="10"/>
      <c r="T35" s="10"/>
    </row>
    <row r="36" spans="1:20" ht="17.25" customHeight="1">
      <c r="A36" s="67"/>
      <c r="B36" s="34"/>
      <c r="C36" s="565"/>
      <c r="D36" s="565"/>
      <c r="E36" s="33"/>
      <c r="F36" s="35" t="s">
        <v>156</v>
      </c>
      <c r="G36" s="35"/>
      <c r="H36" s="9"/>
      <c r="I36" s="9"/>
      <c r="J36" s="9">
        <v>250</v>
      </c>
      <c r="K36" s="9"/>
      <c r="L36" s="9">
        <v>4000</v>
      </c>
      <c r="M36" s="9"/>
      <c r="N36" s="9">
        <v>2800</v>
      </c>
      <c r="O36" s="9"/>
      <c r="P36" s="9"/>
      <c r="Q36" s="9"/>
      <c r="R36" s="10"/>
      <c r="S36" s="10"/>
      <c r="T36" s="10"/>
    </row>
    <row r="37" spans="1:20" ht="17.25" customHeight="1">
      <c r="A37" s="67"/>
      <c r="B37" s="35"/>
      <c r="C37" s="35"/>
      <c r="D37" s="566"/>
      <c r="E37" s="35"/>
      <c r="F37" s="19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0"/>
      <c r="T37" s="10"/>
    </row>
    <row r="38" spans="1:20" ht="30.75" customHeight="1">
      <c r="A38" s="67"/>
      <c r="B38" s="34"/>
      <c r="C38" s="135"/>
      <c r="D38" s="136"/>
      <c r="E38" s="34"/>
      <c r="F38" s="19"/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</row>
    <row r="39" spans="1:20" ht="50.25" customHeight="1">
      <c r="A39" s="67"/>
      <c r="B39" s="122" t="s">
        <v>130</v>
      </c>
      <c r="C39" s="75" t="s">
        <v>63</v>
      </c>
      <c r="D39" s="92"/>
      <c r="E39" s="106" t="s">
        <v>182</v>
      </c>
      <c r="F39" s="20"/>
      <c r="G39" s="2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</row>
    <row r="40" spans="1:20" ht="14.25">
      <c r="A40" s="67"/>
      <c r="B40" s="76"/>
      <c r="C40" s="63" t="s">
        <v>64</v>
      </c>
      <c r="D40" s="92"/>
      <c r="E40" s="36"/>
      <c r="F40" s="20"/>
      <c r="G40" s="2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</row>
    <row r="41" spans="1:20" ht="14.25">
      <c r="A41" s="67"/>
      <c r="B41" s="76"/>
      <c r="C41" s="63" t="s">
        <v>139</v>
      </c>
      <c r="D41" s="92"/>
      <c r="E41" s="36"/>
      <c r="F41" s="20"/>
      <c r="G41" s="2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</row>
    <row r="42" spans="1:20" ht="14.25">
      <c r="A42" s="67"/>
      <c r="B42" s="76"/>
      <c r="C42" s="63" t="s">
        <v>66</v>
      </c>
      <c r="D42" s="92"/>
      <c r="E42" s="36"/>
      <c r="F42" s="20"/>
      <c r="G42" s="2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</row>
    <row r="43" spans="1:20" ht="14.25">
      <c r="A43" s="67"/>
      <c r="B43" s="76"/>
      <c r="C43" s="63" t="s">
        <v>67</v>
      </c>
      <c r="D43" s="1"/>
      <c r="E43" s="36"/>
      <c r="F43" s="20"/>
      <c r="G43" s="2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</row>
    <row r="44" spans="1:20" ht="28.5">
      <c r="A44" s="67"/>
      <c r="B44" s="76"/>
      <c r="C44" s="106" t="s">
        <v>68</v>
      </c>
      <c r="D44" s="92"/>
      <c r="E44" s="36"/>
      <c r="F44" s="20"/>
      <c r="G44" s="2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</row>
    <row r="45" spans="1:20" ht="14.25">
      <c r="A45" s="67"/>
      <c r="B45" s="76"/>
      <c r="C45" s="63"/>
      <c r="D45" s="92"/>
      <c r="E45" s="36"/>
      <c r="F45" s="20"/>
      <c r="G45" s="2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</row>
    <row r="46" spans="1:20" ht="14.25">
      <c r="A46" s="67"/>
      <c r="B46" s="76"/>
      <c r="C46" s="63"/>
      <c r="D46" s="92"/>
      <c r="E46" s="36"/>
      <c r="F46" s="20"/>
      <c r="G46" s="2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</row>
    <row r="47" spans="1:20" ht="14.25">
      <c r="A47" s="67"/>
      <c r="B47" s="76"/>
      <c r="C47" s="63"/>
      <c r="D47" s="1"/>
      <c r="E47" s="36"/>
      <c r="F47" s="20"/>
      <c r="G47" s="2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</row>
    <row r="48" spans="1:20" ht="14.25">
      <c r="A48" s="67"/>
      <c r="B48" s="76"/>
      <c r="C48" s="63"/>
      <c r="D48" s="92"/>
      <c r="E48" s="36"/>
      <c r="F48" s="20"/>
      <c r="G48" s="2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</row>
    <row r="49" spans="1:20" ht="14.25">
      <c r="A49" s="67"/>
      <c r="B49" s="76"/>
      <c r="C49" s="63"/>
      <c r="D49" s="92"/>
      <c r="E49" s="36"/>
      <c r="F49" s="20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</row>
    <row r="50" spans="1:20" ht="14.25">
      <c r="A50" s="67"/>
      <c r="B50" s="76"/>
      <c r="C50" s="63"/>
      <c r="D50" s="92"/>
      <c r="E50" s="36"/>
      <c r="F50" s="20"/>
      <c r="G50" s="2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</row>
    <row r="51" spans="1:20" ht="14.25">
      <c r="A51" s="67"/>
      <c r="B51" s="76"/>
      <c r="C51" s="63"/>
      <c r="D51" s="92"/>
      <c r="E51" s="36"/>
      <c r="F51" s="20"/>
      <c r="G51" s="2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</row>
    <row r="52" spans="1:20" ht="14.25">
      <c r="A52" s="67"/>
      <c r="B52" s="77"/>
      <c r="C52" s="64"/>
      <c r="D52" s="92"/>
      <c r="E52" s="36"/>
      <c r="F52" s="20"/>
      <c r="G52" s="2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</row>
    <row r="53" spans="1:20" ht="43.5">
      <c r="A53" s="67"/>
      <c r="B53" s="125" t="s">
        <v>131</v>
      </c>
      <c r="C53" s="62" t="s">
        <v>125</v>
      </c>
      <c r="D53" s="27"/>
      <c r="E53" s="62" t="s">
        <v>183</v>
      </c>
      <c r="F53" s="21"/>
      <c r="G53" s="2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4"/>
      <c r="T53" s="14"/>
    </row>
    <row r="54" spans="1:20" ht="34.5" customHeight="1">
      <c r="A54" s="67"/>
      <c r="B54" s="126" t="s">
        <v>132</v>
      </c>
      <c r="C54" s="57" t="s">
        <v>140</v>
      </c>
      <c r="D54" s="28"/>
      <c r="E54" s="38"/>
      <c r="F54" s="21"/>
      <c r="G54" s="2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4"/>
      <c r="T54" s="14"/>
    </row>
    <row r="55" spans="1:20" ht="14.25">
      <c r="A55" s="67"/>
      <c r="B55" s="38"/>
      <c r="C55" s="57" t="s">
        <v>141</v>
      </c>
      <c r="D55" s="28"/>
      <c r="E55" s="38"/>
      <c r="F55" s="21"/>
      <c r="G55" s="2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4"/>
      <c r="T55" s="14"/>
    </row>
    <row r="56" spans="1:20" ht="32.25" customHeight="1">
      <c r="A56" s="67"/>
      <c r="B56" s="38"/>
      <c r="C56" s="57" t="s">
        <v>73</v>
      </c>
      <c r="D56" s="28"/>
      <c r="E56" s="38"/>
      <c r="F56" s="21"/>
      <c r="G56" s="2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14"/>
    </row>
    <row r="57" spans="1:20" ht="28.5">
      <c r="A57" s="67"/>
      <c r="B57" s="38"/>
      <c r="C57" s="57" t="s">
        <v>142</v>
      </c>
      <c r="D57" s="28"/>
      <c r="E57" s="38"/>
      <c r="F57" s="21"/>
      <c r="G57" s="2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14"/>
    </row>
    <row r="58" spans="1:20" ht="14.25">
      <c r="A58" s="67"/>
      <c r="B58" s="38"/>
      <c r="C58" s="57" t="s">
        <v>75</v>
      </c>
      <c r="D58" s="28"/>
      <c r="E58" s="38"/>
      <c r="F58" s="21"/>
      <c r="G58" s="2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T58" s="14"/>
    </row>
    <row r="59" spans="1:20" ht="14.25">
      <c r="A59" s="67"/>
      <c r="B59" s="38"/>
      <c r="C59" s="51"/>
      <c r="D59" s="28"/>
      <c r="E59" s="38"/>
      <c r="F59" s="21"/>
      <c r="G59" s="2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4"/>
      <c r="T59" s="14"/>
    </row>
    <row r="60" spans="1:20" ht="14.25">
      <c r="A60" s="67"/>
      <c r="B60" s="38"/>
      <c r="C60" s="51"/>
      <c r="D60" s="28"/>
      <c r="E60" s="38"/>
      <c r="F60" s="21"/>
      <c r="G60" s="2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4"/>
      <c r="T60" s="14"/>
    </row>
    <row r="61" spans="1:20" ht="14.25">
      <c r="A61" s="67"/>
      <c r="B61" s="38"/>
      <c r="C61" s="51"/>
      <c r="D61" s="28"/>
      <c r="E61" s="38"/>
      <c r="F61" s="21"/>
      <c r="G61" s="2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4"/>
      <c r="T61" s="14"/>
    </row>
    <row r="62" spans="1:20" ht="14.25">
      <c r="A62" s="67"/>
      <c r="B62" s="38"/>
      <c r="C62" s="51"/>
      <c r="D62" s="28"/>
      <c r="E62" s="38"/>
      <c r="F62" s="21"/>
      <c r="G62" s="2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4"/>
      <c r="T62" s="14"/>
    </row>
    <row r="63" spans="1:20" ht="14.25">
      <c r="A63" s="67"/>
      <c r="B63" s="38"/>
      <c r="C63" s="51"/>
      <c r="D63" s="28"/>
      <c r="E63" s="38"/>
      <c r="F63" s="21"/>
      <c r="G63" s="2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4"/>
      <c r="S63" s="14"/>
      <c r="T63" s="14"/>
    </row>
    <row r="64" spans="1:20" ht="14.25">
      <c r="A64" s="67"/>
      <c r="B64" s="39"/>
      <c r="C64" s="88"/>
      <c r="D64" s="30"/>
      <c r="E64" s="39"/>
      <c r="F64" s="21"/>
      <c r="G64" s="21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4"/>
      <c r="T64" s="14"/>
    </row>
    <row r="65" spans="1:20" ht="54" customHeight="1">
      <c r="A65" s="67"/>
      <c r="B65" s="60" t="s">
        <v>134</v>
      </c>
      <c r="C65" s="60" t="s">
        <v>76</v>
      </c>
      <c r="D65" s="2"/>
      <c r="E65" s="60" t="s">
        <v>184</v>
      </c>
      <c r="F65" s="22"/>
      <c r="G65" s="22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</row>
    <row r="66" spans="1:20" ht="28.5">
      <c r="A66" s="67"/>
      <c r="B66" s="58"/>
      <c r="C66" s="118" t="s">
        <v>143</v>
      </c>
      <c r="D66" s="2"/>
      <c r="E66" s="58"/>
      <c r="F66" s="22"/>
      <c r="G66" s="22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</row>
    <row r="67" spans="1:20" ht="28.5">
      <c r="A67" s="67"/>
      <c r="B67" s="58"/>
      <c r="C67" s="61" t="s">
        <v>78</v>
      </c>
      <c r="D67" s="2"/>
      <c r="E67" s="58"/>
      <c r="F67" s="22"/>
      <c r="G67" s="22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16"/>
      <c r="T67" s="16"/>
    </row>
    <row r="68" spans="1:20" ht="28.5">
      <c r="A68" s="67"/>
      <c r="B68" s="58"/>
      <c r="C68" s="118" t="s">
        <v>144</v>
      </c>
      <c r="D68" s="2"/>
      <c r="E68" s="58"/>
      <c r="F68" s="22"/>
      <c r="G68" s="22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6"/>
      <c r="T68" s="16"/>
    </row>
    <row r="69" spans="1:20" ht="28.5">
      <c r="A69" s="67"/>
      <c r="B69" s="58"/>
      <c r="C69" s="118" t="s">
        <v>145</v>
      </c>
      <c r="D69" s="2"/>
      <c r="E69" s="58"/>
      <c r="F69" s="22"/>
      <c r="G69" s="22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16"/>
      <c r="T69" s="16"/>
    </row>
    <row r="70" spans="1:20" ht="28.5">
      <c r="A70" s="67"/>
      <c r="B70" s="58"/>
      <c r="C70" s="118" t="s">
        <v>146</v>
      </c>
      <c r="D70" s="2"/>
      <c r="E70" s="58"/>
      <c r="F70" s="22"/>
      <c r="G70" s="22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6"/>
      <c r="T70" s="16"/>
    </row>
    <row r="71" spans="1:20" ht="28.5">
      <c r="A71" s="67"/>
      <c r="B71" s="58"/>
      <c r="C71" s="118" t="s">
        <v>147</v>
      </c>
      <c r="D71" s="2"/>
      <c r="E71" s="58"/>
      <c r="F71" s="22"/>
      <c r="G71" s="2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  <c r="S71" s="16"/>
      <c r="T71" s="16"/>
    </row>
    <row r="72" spans="1:20" ht="14.25">
      <c r="A72" s="67"/>
      <c r="B72" s="58"/>
      <c r="C72" s="58"/>
      <c r="D72" s="2"/>
      <c r="E72" s="58"/>
      <c r="F72" s="22"/>
      <c r="G72" s="22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  <c r="S72" s="16"/>
      <c r="T72" s="16"/>
    </row>
    <row r="73" spans="1:20" ht="14.25">
      <c r="A73" s="67"/>
      <c r="B73" s="59"/>
      <c r="C73" s="59"/>
      <c r="D73" s="2"/>
      <c r="E73" s="58"/>
      <c r="F73" s="22"/>
      <c r="G73" s="22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  <c r="S73" s="16"/>
      <c r="T73" s="16"/>
    </row>
    <row r="74" spans="1:20" ht="43.5">
      <c r="A74" s="67"/>
      <c r="B74" s="101" t="s">
        <v>133</v>
      </c>
      <c r="C74" s="101" t="s">
        <v>126</v>
      </c>
      <c r="D74" s="576"/>
      <c r="E74" s="100" t="s">
        <v>185</v>
      </c>
      <c r="F74" s="23"/>
      <c r="G74" s="23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6"/>
      <c r="S74" s="6"/>
      <c r="T74" s="6"/>
    </row>
    <row r="75" spans="1:20" ht="28.5">
      <c r="A75" s="67"/>
      <c r="B75" s="40"/>
      <c r="C75" s="119" t="s">
        <v>148</v>
      </c>
      <c r="D75" s="577"/>
      <c r="E75" s="40"/>
      <c r="F75" s="23"/>
      <c r="G75" s="23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6"/>
      <c r="S75" s="6"/>
      <c r="T75" s="6"/>
    </row>
    <row r="76" spans="1:20" ht="14.25">
      <c r="A76" s="67"/>
      <c r="B76" s="40"/>
      <c r="C76" s="40" t="s">
        <v>149</v>
      </c>
      <c r="D76" s="577"/>
      <c r="E76" s="40"/>
      <c r="F76" s="23"/>
      <c r="G76" s="23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6"/>
      <c r="S76" s="6"/>
      <c r="T76" s="6"/>
    </row>
    <row r="77" spans="1:20" ht="28.5">
      <c r="A77" s="67"/>
      <c r="B77" s="40"/>
      <c r="C77" s="119" t="s">
        <v>150</v>
      </c>
      <c r="D77" s="577"/>
      <c r="E77" s="40"/>
      <c r="F77" s="23"/>
      <c r="G77" s="23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6"/>
      <c r="S77" s="6"/>
      <c r="T77" s="6"/>
    </row>
    <row r="78" spans="1:20" ht="14.25">
      <c r="A78" s="67"/>
      <c r="B78" s="40"/>
      <c r="C78" s="40" t="s">
        <v>86</v>
      </c>
      <c r="D78" s="577"/>
      <c r="E78" s="40"/>
      <c r="F78" s="23"/>
      <c r="G78" s="23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6"/>
      <c r="S78" s="6"/>
      <c r="T78" s="6"/>
    </row>
    <row r="79" spans="1:20" ht="32.25" customHeight="1">
      <c r="A79" s="67"/>
      <c r="B79" s="40"/>
      <c r="C79" s="108" t="s">
        <v>151</v>
      </c>
      <c r="D79" s="577"/>
      <c r="E79" s="40"/>
      <c r="F79" s="23"/>
      <c r="G79" s="23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6"/>
      <c r="S79" s="6"/>
      <c r="T79" s="6"/>
    </row>
    <row r="80" spans="1:20" ht="14.25" customHeight="1">
      <c r="A80" s="67"/>
      <c r="B80" s="40"/>
      <c r="C80" s="40" t="s">
        <v>152</v>
      </c>
      <c r="D80" s="577"/>
      <c r="E80" s="40"/>
      <c r="F80" s="23"/>
      <c r="G80" s="23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6"/>
      <c r="S80" s="6"/>
      <c r="T80" s="6"/>
    </row>
    <row r="81" spans="1:20" ht="42" customHeight="1">
      <c r="A81" s="123"/>
      <c r="B81" s="41"/>
      <c r="C81" s="120" t="s">
        <v>153</v>
      </c>
      <c r="D81" s="578"/>
      <c r="E81" s="41"/>
      <c r="F81" s="23"/>
      <c r="G81" s="23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"/>
      <c r="S81" s="6"/>
      <c r="T81" s="6"/>
    </row>
    <row r="82" ht="14.25">
      <c r="A82" s="140" t="s">
        <v>22</v>
      </c>
    </row>
    <row r="83" spans="1:20" ht="14.25">
      <c r="A83" s="140" t="s">
        <v>23</v>
      </c>
      <c r="B83" s="46"/>
      <c r="C83" s="46"/>
      <c r="D83" s="46" t="s">
        <v>24</v>
      </c>
      <c r="E83" s="46"/>
      <c r="F83" s="46"/>
      <c r="G83" s="46"/>
      <c r="H83" s="46"/>
      <c r="I83" s="46"/>
      <c r="J83" s="46"/>
      <c r="K83" s="46"/>
      <c r="L83" s="46"/>
      <c r="M83" s="46"/>
      <c r="N83" s="46" t="s">
        <v>168</v>
      </c>
      <c r="O83" s="46"/>
      <c r="P83" s="46"/>
      <c r="Q83" s="46"/>
      <c r="R83" s="46"/>
      <c r="S83" s="46"/>
      <c r="T83" s="46"/>
    </row>
  </sheetData>
  <sheetProtection/>
  <mergeCells count="13">
    <mergeCell ref="C31:C36"/>
    <mergeCell ref="D74:D81"/>
    <mergeCell ref="R3:T3"/>
    <mergeCell ref="H4:J4"/>
    <mergeCell ref="R4:T4"/>
    <mergeCell ref="F26:F29"/>
    <mergeCell ref="F31:F34"/>
    <mergeCell ref="D26:D37"/>
    <mergeCell ref="J6:K6"/>
    <mergeCell ref="L6:M6"/>
    <mergeCell ref="N6:O6"/>
    <mergeCell ref="P6:Q6"/>
    <mergeCell ref="H3:Q3"/>
  </mergeCells>
  <printOptions/>
  <pageMargins left="1" right="0" top="0" bottom="0" header="0.05" footer="0.05"/>
  <pageSetup fitToHeight="6"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E20">
      <selection activeCell="E42" sqref="E42"/>
    </sheetView>
  </sheetViews>
  <sheetFormatPr defaultColWidth="9.140625" defaultRowHeight="15"/>
  <cols>
    <col min="1" max="1" width="13.8515625" style="368" customWidth="1"/>
    <col min="2" max="4" width="14.421875" style="368" customWidth="1"/>
    <col min="5" max="5" width="44.8515625" style="368" customWidth="1"/>
    <col min="6" max="12" width="7.28125" style="368" customWidth="1"/>
    <col min="13" max="16" width="7.7109375" style="368" customWidth="1"/>
    <col min="17" max="17" width="7.7109375" style="457" customWidth="1"/>
    <col min="18" max="18" width="7.7109375" style="368" customWidth="1"/>
    <col min="19" max="19" width="5.7109375" style="368" bestFit="1" customWidth="1"/>
    <col min="20" max="20" width="7.28125" style="457" bestFit="1" customWidth="1"/>
    <col min="21" max="21" width="7.140625" style="368" customWidth="1"/>
    <col min="22" max="22" width="5.7109375" style="368" bestFit="1" customWidth="1"/>
    <col min="23" max="23" width="7.00390625" style="457" bestFit="1" customWidth="1"/>
    <col min="24" max="24" width="7.421875" style="368" bestFit="1" customWidth="1"/>
    <col min="25" max="25" width="5.7109375" style="368" bestFit="1" customWidth="1"/>
    <col min="26" max="26" width="7.28125" style="457" bestFit="1" customWidth="1"/>
    <col min="27" max="27" width="7.421875" style="368" bestFit="1" customWidth="1"/>
    <col min="28" max="28" width="5.7109375" style="368" bestFit="1" customWidth="1"/>
    <col min="29" max="29" width="7.28125" style="457" bestFit="1" customWidth="1"/>
    <col min="30" max="30" width="7.421875" style="368" bestFit="1" customWidth="1"/>
    <col min="31" max="31" width="5.7109375" style="368" bestFit="1" customWidth="1"/>
    <col min="32" max="32" width="7.28125" style="457" bestFit="1" customWidth="1"/>
    <col min="33" max="33" width="7.421875" style="368" bestFit="1" customWidth="1"/>
    <col min="34" max="34" width="5.7109375" style="368" bestFit="1" customWidth="1"/>
    <col min="35" max="35" width="7.28125" style="457" bestFit="1" customWidth="1"/>
    <col min="36" max="36" width="7.421875" style="368" bestFit="1" customWidth="1"/>
    <col min="37" max="16384" width="9.140625" style="368" customWidth="1"/>
  </cols>
  <sheetData>
    <row r="1" spans="1:36" ht="25.5">
      <c r="A1" s="587" t="s">
        <v>220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</row>
    <row r="2" spans="1:35" s="367" customFormat="1" ht="20.25">
      <c r="A2" s="381" t="s">
        <v>203</v>
      </c>
      <c r="C2" s="367" t="s">
        <v>202</v>
      </c>
      <c r="Q2" s="456"/>
      <c r="T2" s="456"/>
      <c r="W2" s="456"/>
      <c r="Z2" s="456"/>
      <c r="AC2" s="456"/>
      <c r="AF2" s="456"/>
      <c r="AI2" s="456"/>
    </row>
    <row r="3" spans="1:35" s="367" customFormat="1" ht="20.25">
      <c r="A3" s="381" t="s">
        <v>217</v>
      </c>
      <c r="C3" s="367" t="s">
        <v>204</v>
      </c>
      <c r="Q3" s="456"/>
      <c r="T3" s="456"/>
      <c r="W3" s="456"/>
      <c r="Z3" s="456"/>
      <c r="AC3" s="456"/>
      <c r="AF3" s="456"/>
      <c r="AI3" s="456"/>
    </row>
    <row r="4" ht="14.25">
      <c r="A4" s="384"/>
    </row>
    <row r="5" spans="1:36" s="391" customFormat="1" ht="82.5" customHeight="1">
      <c r="A5" s="588" t="s">
        <v>1</v>
      </c>
      <c r="B5" s="589"/>
      <c r="C5" s="386" t="s">
        <v>196</v>
      </c>
      <c r="D5" s="387" t="s">
        <v>219</v>
      </c>
      <c r="E5" s="388" t="s">
        <v>213</v>
      </c>
      <c r="F5" s="590" t="s">
        <v>222</v>
      </c>
      <c r="G5" s="591"/>
      <c r="H5" s="591"/>
      <c r="I5" s="591"/>
      <c r="J5" s="591"/>
      <c r="K5" s="591"/>
      <c r="L5" s="592"/>
      <c r="M5" s="593" t="s">
        <v>221</v>
      </c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</row>
    <row r="6" spans="1:36" s="397" customFormat="1" ht="73.5" customHeight="1">
      <c r="A6" s="392" t="s">
        <v>195</v>
      </c>
      <c r="B6" s="393" t="s">
        <v>218</v>
      </c>
      <c r="C6" s="400"/>
      <c r="D6" s="400"/>
      <c r="E6" s="434" t="s">
        <v>205</v>
      </c>
      <c r="F6" s="580" t="s">
        <v>214</v>
      </c>
      <c r="G6" s="581"/>
      <c r="H6" s="582"/>
      <c r="I6" s="580" t="s">
        <v>211</v>
      </c>
      <c r="J6" s="582"/>
      <c r="K6" s="580" t="s">
        <v>212</v>
      </c>
      <c r="L6" s="582"/>
      <c r="M6" s="585" t="s">
        <v>17</v>
      </c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 t="s">
        <v>18</v>
      </c>
      <c r="AC6" s="585"/>
      <c r="AD6" s="585"/>
      <c r="AE6" s="585"/>
      <c r="AF6" s="585"/>
      <c r="AG6" s="585"/>
      <c r="AH6" s="585"/>
      <c r="AI6" s="585"/>
      <c r="AJ6" s="585"/>
    </row>
    <row r="7" spans="1:36" s="397" customFormat="1" ht="71.25" customHeight="1">
      <c r="A7" s="400"/>
      <c r="B7" s="307"/>
      <c r="C7" s="400"/>
      <c r="D7" s="400"/>
      <c r="E7" s="435"/>
      <c r="F7" s="583" t="s">
        <v>209</v>
      </c>
      <c r="G7" s="583" t="s">
        <v>210</v>
      </c>
      <c r="H7" s="583" t="s">
        <v>216</v>
      </c>
      <c r="I7" s="583" t="s">
        <v>208</v>
      </c>
      <c r="J7" s="583" t="s">
        <v>210</v>
      </c>
      <c r="K7" s="583" t="s">
        <v>208</v>
      </c>
      <c r="L7" s="583" t="s">
        <v>210</v>
      </c>
      <c r="M7" s="585" t="s">
        <v>14</v>
      </c>
      <c r="N7" s="585"/>
      <c r="O7" s="585"/>
      <c r="P7" s="585"/>
      <c r="Q7" s="585"/>
      <c r="R7" s="585"/>
      <c r="S7" s="585" t="s">
        <v>16</v>
      </c>
      <c r="T7" s="585"/>
      <c r="U7" s="585"/>
      <c r="V7" s="585"/>
      <c r="W7" s="585"/>
      <c r="X7" s="585"/>
      <c r="Y7" s="585"/>
      <c r="Z7" s="585"/>
      <c r="AA7" s="585"/>
      <c r="AB7" s="585" t="s">
        <v>15</v>
      </c>
      <c r="AC7" s="585"/>
      <c r="AD7" s="585"/>
      <c r="AE7" s="585"/>
      <c r="AF7" s="585"/>
      <c r="AG7" s="585"/>
      <c r="AH7" s="585"/>
      <c r="AI7" s="585"/>
      <c r="AJ7" s="585"/>
    </row>
    <row r="8" spans="1:36" s="363" customFormat="1" ht="14.25">
      <c r="A8" s="402"/>
      <c r="B8" s="356"/>
      <c r="C8" s="402"/>
      <c r="D8" s="402"/>
      <c r="E8" s="402"/>
      <c r="F8" s="584"/>
      <c r="G8" s="584"/>
      <c r="H8" s="584"/>
      <c r="I8" s="584"/>
      <c r="J8" s="584"/>
      <c r="K8" s="584"/>
      <c r="L8" s="584"/>
      <c r="M8" s="580" t="s">
        <v>197</v>
      </c>
      <c r="N8" s="581"/>
      <c r="O8" s="582"/>
      <c r="P8" s="586" t="s">
        <v>6</v>
      </c>
      <c r="Q8" s="586"/>
      <c r="R8" s="586"/>
      <c r="S8" s="586" t="s">
        <v>7</v>
      </c>
      <c r="T8" s="586"/>
      <c r="U8" s="586"/>
      <c r="V8" s="586" t="s">
        <v>8</v>
      </c>
      <c r="W8" s="586"/>
      <c r="X8" s="586"/>
      <c r="Y8" s="586" t="s">
        <v>9</v>
      </c>
      <c r="Z8" s="586"/>
      <c r="AA8" s="586"/>
      <c r="AB8" s="580" t="s">
        <v>198</v>
      </c>
      <c r="AC8" s="581"/>
      <c r="AD8" s="582"/>
      <c r="AE8" s="580" t="s">
        <v>199</v>
      </c>
      <c r="AF8" s="581"/>
      <c r="AG8" s="582"/>
      <c r="AH8" s="580" t="s">
        <v>200</v>
      </c>
      <c r="AI8" s="581"/>
      <c r="AJ8" s="582"/>
    </row>
    <row r="9" spans="1:36" s="363" customFormat="1" ht="24" customHeight="1">
      <c r="A9" s="405"/>
      <c r="B9" s="406"/>
      <c r="C9" s="405"/>
      <c r="D9" s="405"/>
      <c r="E9" s="405"/>
      <c r="F9" s="394"/>
      <c r="G9" s="394"/>
      <c r="H9" s="394"/>
      <c r="I9" s="394"/>
      <c r="J9" s="394"/>
      <c r="K9" s="394"/>
      <c r="L9" s="394"/>
      <c r="M9" s="165" t="s">
        <v>208</v>
      </c>
      <c r="N9" s="165" t="s">
        <v>210</v>
      </c>
      <c r="O9" s="165" t="s">
        <v>215</v>
      </c>
      <c r="P9" s="165" t="s">
        <v>208</v>
      </c>
      <c r="Q9" s="458" t="s">
        <v>210</v>
      </c>
      <c r="R9" s="165" t="s">
        <v>215</v>
      </c>
      <c r="S9" s="165" t="s">
        <v>208</v>
      </c>
      <c r="T9" s="458" t="s">
        <v>210</v>
      </c>
      <c r="U9" s="165" t="s">
        <v>215</v>
      </c>
      <c r="V9" s="165" t="s">
        <v>208</v>
      </c>
      <c r="W9" s="458" t="s">
        <v>210</v>
      </c>
      <c r="X9" s="165" t="s">
        <v>215</v>
      </c>
      <c r="Y9" s="165" t="s">
        <v>208</v>
      </c>
      <c r="Z9" s="458" t="s">
        <v>210</v>
      </c>
      <c r="AA9" s="165" t="s">
        <v>215</v>
      </c>
      <c r="AB9" s="165" t="s">
        <v>208</v>
      </c>
      <c r="AC9" s="458" t="s">
        <v>210</v>
      </c>
      <c r="AD9" s="165" t="s">
        <v>215</v>
      </c>
      <c r="AE9" s="165" t="s">
        <v>208</v>
      </c>
      <c r="AF9" s="458" t="s">
        <v>210</v>
      </c>
      <c r="AG9" s="165" t="s">
        <v>215</v>
      </c>
      <c r="AH9" s="165" t="s">
        <v>208</v>
      </c>
      <c r="AI9" s="458" t="s">
        <v>210</v>
      </c>
      <c r="AJ9" s="165" t="s">
        <v>215</v>
      </c>
    </row>
    <row r="10" spans="1:36" s="363" customFormat="1" ht="14.25">
      <c r="A10" s="405"/>
      <c r="B10" s="406"/>
      <c r="C10" s="405"/>
      <c r="D10" s="405"/>
      <c r="E10" s="405" t="s">
        <v>513</v>
      </c>
      <c r="F10" s="394"/>
      <c r="G10" s="436"/>
      <c r="H10" s="394"/>
      <c r="I10" s="394"/>
      <c r="J10" s="394"/>
      <c r="K10" s="394"/>
      <c r="L10" s="394"/>
      <c r="M10" s="245"/>
      <c r="N10" s="245"/>
      <c r="O10" s="245"/>
      <c r="P10" s="245"/>
      <c r="Q10" s="459"/>
      <c r="R10" s="245"/>
      <c r="S10" s="245"/>
      <c r="T10" s="459"/>
      <c r="U10" s="245"/>
      <c r="V10" s="245"/>
      <c r="W10" s="459"/>
      <c r="X10" s="245"/>
      <c r="Y10" s="245"/>
      <c r="Z10" s="459"/>
      <c r="AA10" s="245"/>
      <c r="AB10" s="245"/>
      <c r="AC10" s="459"/>
      <c r="AD10" s="245"/>
      <c r="AE10" s="245"/>
      <c r="AF10" s="459"/>
      <c r="AG10" s="245"/>
      <c r="AH10" s="245"/>
      <c r="AI10" s="459"/>
      <c r="AJ10" s="245"/>
    </row>
    <row r="11" spans="1:36" s="363" customFormat="1" ht="18">
      <c r="A11" s="405"/>
      <c r="B11" s="406"/>
      <c r="C11" s="405"/>
      <c r="D11" s="405"/>
      <c r="E11" s="437" t="s">
        <v>500</v>
      </c>
      <c r="F11" s="394"/>
      <c r="G11" s="438">
        <v>615.1991</v>
      </c>
      <c r="H11" s="394"/>
      <c r="I11" s="394"/>
      <c r="J11" s="394"/>
      <c r="K11" s="394"/>
      <c r="L11" s="394"/>
      <c r="M11" s="307"/>
      <c r="N11" s="245"/>
      <c r="O11" s="245"/>
      <c r="P11" s="245"/>
      <c r="Q11" s="459"/>
      <c r="R11" s="245"/>
      <c r="S11" s="245"/>
      <c r="T11" s="459"/>
      <c r="U11" s="245"/>
      <c r="V11" s="245"/>
      <c r="W11" s="459"/>
      <c r="X11" s="245"/>
      <c r="Y11" s="245"/>
      <c r="Z11" s="459"/>
      <c r="AA11" s="245"/>
      <c r="AB11" s="245"/>
      <c r="AC11" s="459"/>
      <c r="AD11" s="245"/>
      <c r="AE11" s="245"/>
      <c r="AF11" s="459"/>
      <c r="AG11" s="245"/>
      <c r="AH11" s="245"/>
      <c r="AI11" s="459"/>
      <c r="AJ11" s="245"/>
    </row>
    <row r="12" spans="1:36" s="355" customFormat="1" ht="14.25">
      <c r="A12" s="405"/>
      <c r="B12" s="406"/>
      <c r="C12" s="405"/>
      <c r="D12" s="405"/>
      <c r="E12" s="439" t="s">
        <v>506</v>
      </c>
      <c r="F12" s="394"/>
      <c r="G12" s="440">
        <v>335.5667</v>
      </c>
      <c r="H12" s="394"/>
      <c r="I12" s="394"/>
      <c r="J12" s="394"/>
      <c r="K12" s="394"/>
      <c r="L12" s="394"/>
      <c r="M12" s="307"/>
      <c r="N12" s="307"/>
      <c r="O12" s="307"/>
      <c r="P12" s="307"/>
      <c r="Q12" s="455"/>
      <c r="R12" s="307"/>
      <c r="S12" s="307"/>
      <c r="T12" s="455"/>
      <c r="U12" s="307"/>
      <c r="V12" s="307"/>
      <c r="W12" s="455"/>
      <c r="X12" s="307"/>
      <c r="Y12" s="307"/>
      <c r="Z12" s="455"/>
      <c r="AA12" s="307"/>
      <c r="AB12" s="307"/>
      <c r="AC12" s="455"/>
      <c r="AD12" s="307"/>
      <c r="AE12" s="307"/>
      <c r="AF12" s="455"/>
      <c r="AG12" s="307"/>
      <c r="AH12" s="307"/>
      <c r="AI12" s="455"/>
      <c r="AJ12" s="307"/>
    </row>
    <row r="13" spans="1:36" s="355" customFormat="1" ht="28.5">
      <c r="A13" s="405"/>
      <c r="B13" s="406"/>
      <c r="C13" s="405"/>
      <c r="D13" s="405"/>
      <c r="E13" s="439" t="s">
        <v>507</v>
      </c>
      <c r="F13" s="394"/>
      <c r="G13" s="440">
        <v>132.0804</v>
      </c>
      <c r="H13" s="394"/>
      <c r="I13" s="394"/>
      <c r="J13" s="394"/>
      <c r="K13" s="394"/>
      <c r="L13" s="394"/>
      <c r="M13" s="307"/>
      <c r="N13" s="307"/>
      <c r="O13" s="307"/>
      <c r="P13" s="307"/>
      <c r="Q13" s="455"/>
      <c r="R13" s="307"/>
      <c r="S13" s="307"/>
      <c r="T13" s="455"/>
      <c r="U13" s="307"/>
      <c r="V13" s="307"/>
      <c r="W13" s="455"/>
      <c r="X13" s="307"/>
      <c r="Y13" s="307"/>
      <c r="Z13" s="455"/>
      <c r="AA13" s="307"/>
      <c r="AB13" s="307"/>
      <c r="AC13" s="455"/>
      <c r="AD13" s="307"/>
      <c r="AE13" s="307"/>
      <c r="AF13" s="455"/>
      <c r="AG13" s="307"/>
      <c r="AH13" s="307"/>
      <c r="AI13" s="455"/>
      <c r="AJ13" s="307"/>
    </row>
    <row r="14" spans="1:36" s="355" customFormat="1" ht="14.25">
      <c r="A14" s="405"/>
      <c r="B14" s="406"/>
      <c r="C14" s="405"/>
      <c r="D14" s="405"/>
      <c r="E14" s="439" t="s">
        <v>501</v>
      </c>
      <c r="F14" s="394"/>
      <c r="G14" s="440">
        <v>18.78</v>
      </c>
      <c r="H14" s="394"/>
      <c r="I14" s="394"/>
      <c r="J14" s="394"/>
      <c r="K14" s="394"/>
      <c r="L14" s="394"/>
      <c r="M14" s="307"/>
      <c r="N14" s="307"/>
      <c r="O14" s="307"/>
      <c r="P14" s="307"/>
      <c r="Q14" s="455"/>
      <c r="R14" s="307"/>
      <c r="S14" s="307"/>
      <c r="T14" s="455"/>
      <c r="U14" s="307"/>
      <c r="V14" s="307"/>
      <c r="W14" s="455"/>
      <c r="X14" s="307"/>
      <c r="Y14" s="307"/>
      <c r="Z14" s="455"/>
      <c r="AA14" s="307"/>
      <c r="AB14" s="307"/>
      <c r="AC14" s="455"/>
      <c r="AD14" s="307"/>
      <c r="AE14" s="307"/>
      <c r="AF14" s="455"/>
      <c r="AG14" s="307"/>
      <c r="AH14" s="307"/>
      <c r="AI14" s="455"/>
      <c r="AJ14" s="307"/>
    </row>
    <row r="15" spans="1:36" s="355" customFormat="1" ht="18.75" customHeight="1">
      <c r="A15" s="405"/>
      <c r="B15" s="406"/>
      <c r="C15" s="405"/>
      <c r="D15" s="405"/>
      <c r="E15" s="439" t="s">
        <v>502</v>
      </c>
      <c r="F15" s="394"/>
      <c r="G15" s="440">
        <v>49.823</v>
      </c>
      <c r="H15" s="394"/>
      <c r="I15" s="394"/>
      <c r="J15" s="394"/>
      <c r="K15" s="394"/>
      <c r="L15" s="394"/>
      <c r="M15" s="307"/>
      <c r="N15" s="307"/>
      <c r="O15" s="307"/>
      <c r="P15" s="307"/>
      <c r="Q15" s="455"/>
      <c r="R15" s="307"/>
      <c r="S15" s="307"/>
      <c r="T15" s="455"/>
      <c r="U15" s="307"/>
      <c r="V15" s="307"/>
      <c r="W15" s="455"/>
      <c r="X15" s="307"/>
      <c r="Y15" s="307"/>
      <c r="Z15" s="455"/>
      <c r="AA15" s="307"/>
      <c r="AB15" s="307"/>
      <c r="AC15" s="455"/>
      <c r="AD15" s="307"/>
      <c r="AE15" s="307"/>
      <c r="AF15" s="455"/>
      <c r="AG15" s="307"/>
      <c r="AH15" s="307"/>
      <c r="AI15" s="455"/>
      <c r="AJ15" s="307"/>
    </row>
    <row r="16" spans="1:36" s="355" customFormat="1" ht="14.25">
      <c r="A16" s="405"/>
      <c r="B16" s="406"/>
      <c r="C16" s="405"/>
      <c r="D16" s="405"/>
      <c r="E16" s="439" t="s">
        <v>503</v>
      </c>
      <c r="F16" s="394"/>
      <c r="G16" s="440">
        <v>70.149</v>
      </c>
      <c r="H16" s="394"/>
      <c r="I16" s="394"/>
      <c r="J16" s="394"/>
      <c r="K16" s="394"/>
      <c r="L16" s="394"/>
      <c r="M16" s="307"/>
      <c r="N16" s="307"/>
      <c r="O16" s="307"/>
      <c r="P16" s="307"/>
      <c r="Q16" s="455"/>
      <c r="R16" s="307"/>
      <c r="S16" s="307"/>
      <c r="T16" s="455"/>
      <c r="U16" s="307"/>
      <c r="V16" s="307"/>
      <c r="W16" s="455"/>
      <c r="X16" s="307"/>
      <c r="Y16" s="307"/>
      <c r="Z16" s="455"/>
      <c r="AA16" s="307"/>
      <c r="AB16" s="307"/>
      <c r="AC16" s="455"/>
      <c r="AD16" s="307"/>
      <c r="AE16" s="307"/>
      <c r="AF16" s="455"/>
      <c r="AG16" s="307"/>
      <c r="AH16" s="307"/>
      <c r="AI16" s="455"/>
      <c r="AJ16" s="307"/>
    </row>
    <row r="17" spans="1:36" s="355" customFormat="1" ht="28.5">
      <c r="A17" s="405"/>
      <c r="B17" s="406"/>
      <c r="C17" s="405"/>
      <c r="D17" s="405"/>
      <c r="E17" s="439" t="s">
        <v>512</v>
      </c>
      <c r="F17" s="394"/>
      <c r="G17" s="440">
        <v>8.8</v>
      </c>
      <c r="H17" s="394"/>
      <c r="I17" s="394"/>
      <c r="J17" s="394"/>
      <c r="K17" s="394"/>
      <c r="L17" s="394"/>
      <c r="M17" s="307"/>
      <c r="N17" s="307"/>
      <c r="O17" s="307"/>
      <c r="P17" s="307"/>
      <c r="Q17" s="455"/>
      <c r="R17" s="307"/>
      <c r="S17" s="307"/>
      <c r="T17" s="455"/>
      <c r="U17" s="307"/>
      <c r="V17" s="307"/>
      <c r="W17" s="455"/>
      <c r="X17" s="307"/>
      <c r="Y17" s="307"/>
      <c r="Z17" s="455"/>
      <c r="AA17" s="307"/>
      <c r="AB17" s="307"/>
      <c r="AC17" s="455"/>
      <c r="AD17" s="307"/>
      <c r="AE17" s="307"/>
      <c r="AF17" s="455"/>
      <c r="AG17" s="307"/>
      <c r="AH17" s="307"/>
      <c r="AI17" s="455"/>
      <c r="AJ17" s="307"/>
    </row>
    <row r="18" spans="1:36" s="363" customFormat="1" ht="14.25">
      <c r="A18" s="405"/>
      <c r="B18" s="406"/>
      <c r="C18" s="405"/>
      <c r="D18" s="405"/>
      <c r="E18" s="405" t="s">
        <v>496</v>
      </c>
      <c r="F18" s="394"/>
      <c r="G18" s="438">
        <f>G19</f>
        <v>609.8264749999998</v>
      </c>
      <c r="H18" s="394"/>
      <c r="I18" s="394"/>
      <c r="J18" s="394"/>
      <c r="K18" s="394"/>
      <c r="L18" s="394"/>
      <c r="M18" s="307"/>
      <c r="N18" s="307"/>
      <c r="O18" s="307"/>
      <c r="P18" s="307"/>
      <c r="Q18" s="455"/>
      <c r="R18" s="307"/>
      <c r="S18" s="307"/>
      <c r="T18" s="455"/>
      <c r="U18" s="307"/>
      <c r="V18" s="307"/>
      <c r="W18" s="455"/>
      <c r="X18" s="307"/>
      <c r="Y18" s="307"/>
      <c r="Z18" s="455"/>
      <c r="AA18" s="307"/>
      <c r="AB18" s="307"/>
      <c r="AC18" s="455"/>
      <c r="AD18" s="307"/>
      <c r="AE18" s="307"/>
      <c r="AF18" s="455"/>
      <c r="AG18" s="307"/>
      <c r="AH18" s="307"/>
      <c r="AI18" s="455"/>
      <c r="AJ18" s="307"/>
    </row>
    <row r="19" spans="1:36" s="363" customFormat="1" ht="18">
      <c r="A19" s="405"/>
      <c r="B19" s="406"/>
      <c r="C19" s="405"/>
      <c r="D19" s="405"/>
      <c r="E19" s="437" t="s">
        <v>500</v>
      </c>
      <c r="F19" s="394"/>
      <c r="G19" s="438">
        <f>SUM(G20:G26)</f>
        <v>609.8264749999998</v>
      </c>
      <c r="H19" s="394"/>
      <c r="I19" s="394"/>
      <c r="J19" s="394"/>
      <c r="K19" s="394"/>
      <c r="L19" s="394"/>
      <c r="M19" s="307"/>
      <c r="N19" s="307"/>
      <c r="O19" s="307"/>
      <c r="P19" s="307"/>
      <c r="Q19" s="455"/>
      <c r="R19" s="307"/>
      <c r="S19" s="307"/>
      <c r="T19" s="455"/>
      <c r="U19" s="307"/>
      <c r="V19" s="307"/>
      <c r="W19" s="455"/>
      <c r="X19" s="307"/>
      <c r="Y19" s="307"/>
      <c r="Z19" s="455"/>
      <c r="AA19" s="307"/>
      <c r="AB19" s="307"/>
      <c r="AC19" s="455"/>
      <c r="AD19" s="307"/>
      <c r="AE19" s="307"/>
      <c r="AF19" s="455"/>
      <c r="AG19" s="307"/>
      <c r="AH19" s="307"/>
      <c r="AI19" s="455"/>
      <c r="AJ19" s="307"/>
    </row>
    <row r="20" spans="1:36" s="355" customFormat="1" ht="14.25">
      <c r="A20" s="405"/>
      <c r="B20" s="406"/>
      <c r="C20" s="405"/>
      <c r="D20" s="405"/>
      <c r="E20" s="439" t="s">
        <v>506</v>
      </c>
      <c r="F20" s="394"/>
      <c r="G20" s="440">
        <v>314.6497</v>
      </c>
      <c r="H20" s="394"/>
      <c r="I20" s="394"/>
      <c r="J20" s="394"/>
      <c r="K20" s="394"/>
      <c r="L20" s="394"/>
      <c r="M20" s="307"/>
      <c r="N20" s="307"/>
      <c r="O20" s="307"/>
      <c r="P20" s="307"/>
      <c r="Q20" s="455"/>
      <c r="R20" s="307"/>
      <c r="S20" s="307"/>
      <c r="T20" s="455"/>
      <c r="U20" s="307"/>
      <c r="V20" s="307"/>
      <c r="W20" s="455"/>
      <c r="X20" s="307"/>
      <c r="Y20" s="307"/>
      <c r="Z20" s="455"/>
      <c r="AA20" s="307"/>
      <c r="AB20" s="307"/>
      <c r="AC20" s="455"/>
      <c r="AD20" s="307"/>
      <c r="AE20" s="307"/>
      <c r="AF20" s="455"/>
      <c r="AG20" s="307"/>
      <c r="AH20" s="307"/>
      <c r="AI20" s="455"/>
      <c r="AJ20" s="307"/>
    </row>
    <row r="21" spans="1:36" s="355" customFormat="1" ht="28.5">
      <c r="A21" s="405"/>
      <c r="B21" s="406"/>
      <c r="C21" s="405"/>
      <c r="D21" s="405"/>
      <c r="E21" s="439" t="s">
        <v>507</v>
      </c>
      <c r="F21" s="394"/>
      <c r="G21" s="440">
        <v>133.5281</v>
      </c>
      <c r="H21" s="394"/>
      <c r="I21" s="394"/>
      <c r="J21" s="394"/>
      <c r="K21" s="394"/>
      <c r="L21" s="394"/>
      <c r="M21" s="307"/>
      <c r="N21" s="307"/>
      <c r="O21" s="307"/>
      <c r="P21" s="307"/>
      <c r="Q21" s="455"/>
      <c r="R21" s="307"/>
      <c r="S21" s="307"/>
      <c r="T21" s="455"/>
      <c r="U21" s="307"/>
      <c r="V21" s="307"/>
      <c r="W21" s="455"/>
      <c r="X21" s="307"/>
      <c r="Y21" s="307"/>
      <c r="Z21" s="455"/>
      <c r="AA21" s="307"/>
      <c r="AB21" s="307"/>
      <c r="AC21" s="455"/>
      <c r="AD21" s="307"/>
      <c r="AE21" s="307"/>
      <c r="AF21" s="455"/>
      <c r="AG21" s="307"/>
      <c r="AH21" s="307"/>
      <c r="AI21" s="455"/>
      <c r="AJ21" s="307"/>
    </row>
    <row r="22" spans="1:36" s="355" customFormat="1" ht="14.25">
      <c r="A22" s="405"/>
      <c r="B22" s="406"/>
      <c r="C22" s="405"/>
      <c r="D22" s="405"/>
      <c r="E22" s="439" t="s">
        <v>501</v>
      </c>
      <c r="F22" s="394"/>
      <c r="G22" s="440">
        <v>11.26086</v>
      </c>
      <c r="H22" s="394"/>
      <c r="I22" s="394"/>
      <c r="J22" s="394"/>
      <c r="K22" s="394"/>
      <c r="L22" s="394"/>
      <c r="M22" s="307"/>
      <c r="N22" s="307"/>
      <c r="O22" s="307"/>
      <c r="P22" s="307"/>
      <c r="Q22" s="455"/>
      <c r="R22" s="307"/>
      <c r="S22" s="307"/>
      <c r="T22" s="455"/>
      <c r="U22" s="307"/>
      <c r="V22" s="307"/>
      <c r="W22" s="455"/>
      <c r="X22" s="307"/>
      <c r="Y22" s="307"/>
      <c r="Z22" s="455"/>
      <c r="AA22" s="307"/>
      <c r="AB22" s="307"/>
      <c r="AC22" s="455"/>
      <c r="AD22" s="307"/>
      <c r="AE22" s="307"/>
      <c r="AF22" s="455"/>
      <c r="AG22" s="307"/>
      <c r="AH22" s="307"/>
      <c r="AI22" s="455"/>
      <c r="AJ22" s="307"/>
    </row>
    <row r="23" spans="1:36" s="355" customFormat="1" ht="18.75" customHeight="1">
      <c r="A23" s="405"/>
      <c r="B23" s="406"/>
      <c r="C23" s="405"/>
      <c r="D23" s="405"/>
      <c r="E23" s="439" t="s">
        <v>502</v>
      </c>
      <c r="F23" s="394"/>
      <c r="G23" s="440">
        <v>14</v>
      </c>
      <c r="H23" s="394"/>
      <c r="I23" s="394"/>
      <c r="J23" s="394"/>
      <c r="K23" s="394"/>
      <c r="L23" s="394"/>
      <c r="M23" s="307"/>
      <c r="N23" s="307"/>
      <c r="O23" s="307"/>
      <c r="P23" s="307"/>
      <c r="Q23" s="455"/>
      <c r="R23" s="307"/>
      <c r="S23" s="307"/>
      <c r="T23" s="455"/>
      <c r="U23" s="307"/>
      <c r="V23" s="307"/>
      <c r="W23" s="455"/>
      <c r="X23" s="307"/>
      <c r="Y23" s="307"/>
      <c r="Z23" s="455"/>
      <c r="AA23" s="307"/>
      <c r="AB23" s="307"/>
      <c r="AC23" s="455"/>
      <c r="AD23" s="307"/>
      <c r="AE23" s="307"/>
      <c r="AF23" s="455"/>
      <c r="AG23" s="307"/>
      <c r="AH23" s="307"/>
      <c r="AI23" s="455"/>
      <c r="AJ23" s="307"/>
    </row>
    <row r="24" spans="1:36" s="355" customFormat="1" ht="14.25">
      <c r="A24" s="405"/>
      <c r="B24" s="406"/>
      <c r="C24" s="405"/>
      <c r="D24" s="405"/>
      <c r="E24" s="439" t="s">
        <v>503</v>
      </c>
      <c r="F24" s="394"/>
      <c r="G24" s="440">
        <v>104.553895</v>
      </c>
      <c r="H24" s="394"/>
      <c r="I24" s="394"/>
      <c r="J24" s="394"/>
      <c r="K24" s="394"/>
      <c r="L24" s="394"/>
      <c r="M24" s="307"/>
      <c r="N24" s="307"/>
      <c r="O24" s="307"/>
      <c r="P24" s="307"/>
      <c r="Q24" s="455"/>
      <c r="R24" s="307"/>
      <c r="S24" s="307"/>
      <c r="T24" s="455"/>
      <c r="U24" s="307"/>
      <c r="V24" s="307"/>
      <c r="W24" s="455"/>
      <c r="X24" s="307"/>
      <c r="Y24" s="307"/>
      <c r="Z24" s="455"/>
      <c r="AA24" s="307"/>
      <c r="AB24" s="307"/>
      <c r="AC24" s="455"/>
      <c r="AD24" s="307"/>
      <c r="AE24" s="307"/>
      <c r="AF24" s="455"/>
      <c r="AG24" s="307"/>
      <c r="AH24" s="307"/>
      <c r="AI24" s="455"/>
      <c r="AJ24" s="307"/>
    </row>
    <row r="25" spans="1:36" s="355" customFormat="1" ht="28.5">
      <c r="A25" s="405"/>
      <c r="B25" s="406"/>
      <c r="C25" s="405"/>
      <c r="D25" s="405"/>
      <c r="E25" s="439" t="s">
        <v>512</v>
      </c>
      <c r="F25" s="394"/>
      <c r="G25" s="440">
        <v>19.46197</v>
      </c>
      <c r="H25" s="394"/>
      <c r="I25" s="394"/>
      <c r="J25" s="394"/>
      <c r="K25" s="394"/>
      <c r="L25" s="394"/>
      <c r="M25" s="307"/>
      <c r="N25" s="307"/>
      <c r="O25" s="307"/>
      <c r="P25" s="307"/>
      <c r="Q25" s="455"/>
      <c r="R25" s="307"/>
      <c r="S25" s="307"/>
      <c r="T25" s="455"/>
      <c r="U25" s="307"/>
      <c r="V25" s="307"/>
      <c r="W25" s="455"/>
      <c r="X25" s="307"/>
      <c r="Y25" s="307"/>
      <c r="Z25" s="455"/>
      <c r="AA25" s="307"/>
      <c r="AB25" s="307"/>
      <c r="AC25" s="455"/>
      <c r="AD25" s="307"/>
      <c r="AE25" s="307"/>
      <c r="AF25" s="455"/>
      <c r="AG25" s="307"/>
      <c r="AH25" s="307"/>
      <c r="AI25" s="455"/>
      <c r="AJ25" s="307"/>
    </row>
    <row r="26" spans="1:36" s="355" customFormat="1" ht="14.25">
      <c r="A26" s="405"/>
      <c r="B26" s="406"/>
      <c r="C26" s="405"/>
      <c r="D26" s="405"/>
      <c r="E26" s="439" t="s">
        <v>514</v>
      </c>
      <c r="F26" s="394"/>
      <c r="G26" s="440">
        <v>12.37195</v>
      </c>
      <c r="H26" s="394"/>
      <c r="I26" s="394"/>
      <c r="J26" s="394"/>
      <c r="K26" s="394"/>
      <c r="L26" s="394"/>
      <c r="M26" s="307"/>
      <c r="N26" s="307"/>
      <c r="O26" s="307"/>
      <c r="P26" s="307"/>
      <c r="Q26" s="455"/>
      <c r="R26" s="307"/>
      <c r="S26" s="307"/>
      <c r="T26" s="455"/>
      <c r="U26" s="307"/>
      <c r="V26" s="307"/>
      <c r="W26" s="455"/>
      <c r="X26" s="307"/>
      <c r="Y26" s="307"/>
      <c r="Z26" s="455"/>
      <c r="AA26" s="307"/>
      <c r="AB26" s="307"/>
      <c r="AC26" s="455"/>
      <c r="AD26" s="307"/>
      <c r="AE26" s="307"/>
      <c r="AF26" s="455"/>
      <c r="AG26" s="307"/>
      <c r="AH26" s="307"/>
      <c r="AI26" s="455"/>
      <c r="AJ26" s="307"/>
    </row>
    <row r="27" spans="1:36" s="363" customFormat="1" ht="14.25">
      <c r="A27" s="405"/>
      <c r="B27" s="406"/>
      <c r="C27" s="405"/>
      <c r="D27" s="405"/>
      <c r="E27" s="405" t="s">
        <v>499</v>
      </c>
      <c r="F27" s="394"/>
      <c r="G27" s="436">
        <f>G28+G34</f>
        <v>605.35528</v>
      </c>
      <c r="H27" s="394"/>
      <c r="I27" s="394"/>
      <c r="J27" s="394"/>
      <c r="K27" s="394"/>
      <c r="L27" s="394"/>
      <c r="M27" s="307"/>
      <c r="N27" s="307"/>
      <c r="O27" s="307"/>
      <c r="P27" s="307"/>
      <c r="Q27" s="455"/>
      <c r="R27" s="307"/>
      <c r="S27" s="307"/>
      <c r="T27" s="455"/>
      <c r="U27" s="307"/>
      <c r="V27" s="307"/>
      <c r="W27" s="455"/>
      <c r="X27" s="307"/>
      <c r="Y27" s="307"/>
      <c r="Z27" s="455"/>
      <c r="AA27" s="307"/>
      <c r="AB27" s="307"/>
      <c r="AC27" s="455"/>
      <c r="AD27" s="307"/>
      <c r="AE27" s="307"/>
      <c r="AF27" s="455"/>
      <c r="AG27" s="307"/>
      <c r="AH27" s="307"/>
      <c r="AI27" s="455"/>
      <c r="AJ27" s="307"/>
    </row>
    <row r="28" spans="1:36" s="363" customFormat="1" ht="18">
      <c r="A28" s="405"/>
      <c r="B28" s="406"/>
      <c r="C28" s="405"/>
      <c r="D28" s="405"/>
      <c r="E28" s="437" t="s">
        <v>500</v>
      </c>
      <c r="F28" s="394"/>
      <c r="G28" s="436">
        <f>SUM(G29:G33)</f>
        <v>516.72283</v>
      </c>
      <c r="H28" s="394"/>
      <c r="I28" s="394"/>
      <c r="J28" s="394"/>
      <c r="K28" s="394"/>
      <c r="L28" s="394"/>
      <c r="M28" s="307"/>
      <c r="N28" s="307"/>
      <c r="O28" s="307"/>
      <c r="P28" s="307"/>
      <c r="Q28" s="455"/>
      <c r="R28" s="307"/>
      <c r="S28" s="307"/>
      <c r="T28" s="455"/>
      <c r="U28" s="307"/>
      <c r="V28" s="307"/>
      <c r="W28" s="455"/>
      <c r="X28" s="307"/>
      <c r="Y28" s="307"/>
      <c r="Z28" s="455"/>
      <c r="AA28" s="307"/>
      <c r="AB28" s="307"/>
      <c r="AC28" s="455"/>
      <c r="AD28" s="307"/>
      <c r="AE28" s="307"/>
      <c r="AF28" s="455"/>
      <c r="AG28" s="307"/>
      <c r="AH28" s="307"/>
      <c r="AI28" s="455"/>
      <c r="AJ28" s="307"/>
    </row>
    <row r="29" spans="1:36" s="355" customFormat="1" ht="14.25">
      <c r="A29" s="405"/>
      <c r="B29" s="406"/>
      <c r="C29" s="405"/>
      <c r="D29" s="405"/>
      <c r="E29" s="439" t="s">
        <v>506</v>
      </c>
      <c r="F29" s="394"/>
      <c r="G29" s="441">
        <v>310.00438</v>
      </c>
      <c r="H29" s="394"/>
      <c r="I29" s="394"/>
      <c r="J29" s="394"/>
      <c r="K29" s="394"/>
      <c r="L29" s="394"/>
      <c r="M29" s="307"/>
      <c r="N29" s="307"/>
      <c r="O29" s="307"/>
      <c r="P29" s="307"/>
      <c r="Q29" s="455"/>
      <c r="R29" s="307"/>
      <c r="S29" s="307"/>
      <c r="T29" s="455"/>
      <c r="U29" s="307"/>
      <c r="V29" s="307"/>
      <c r="W29" s="455"/>
      <c r="X29" s="307"/>
      <c r="Y29" s="307"/>
      <c r="Z29" s="455"/>
      <c r="AA29" s="307"/>
      <c r="AB29" s="307"/>
      <c r="AC29" s="455"/>
      <c r="AD29" s="307"/>
      <c r="AE29" s="307"/>
      <c r="AF29" s="455"/>
      <c r="AG29" s="307"/>
      <c r="AH29" s="307"/>
      <c r="AI29" s="455"/>
      <c r="AJ29" s="307"/>
    </row>
    <row r="30" spans="1:36" s="355" customFormat="1" ht="28.5">
      <c r="A30" s="405"/>
      <c r="B30" s="406"/>
      <c r="C30" s="405"/>
      <c r="D30" s="405"/>
      <c r="E30" s="439" t="s">
        <v>507</v>
      </c>
      <c r="F30" s="394"/>
      <c r="G30" s="441">
        <v>119.63286</v>
      </c>
      <c r="H30" s="394"/>
      <c r="I30" s="394"/>
      <c r="J30" s="394"/>
      <c r="K30" s="394"/>
      <c r="L30" s="394"/>
      <c r="M30" s="307"/>
      <c r="N30" s="307"/>
      <c r="O30" s="307"/>
      <c r="P30" s="307"/>
      <c r="Q30" s="455"/>
      <c r="R30" s="307"/>
      <c r="S30" s="307"/>
      <c r="T30" s="455"/>
      <c r="U30" s="307"/>
      <c r="V30" s="307"/>
      <c r="W30" s="455"/>
      <c r="X30" s="307"/>
      <c r="Y30" s="307"/>
      <c r="Z30" s="455"/>
      <c r="AA30" s="307"/>
      <c r="AB30" s="307"/>
      <c r="AC30" s="455"/>
      <c r="AD30" s="307"/>
      <c r="AE30" s="307"/>
      <c r="AF30" s="455"/>
      <c r="AG30" s="307"/>
      <c r="AH30" s="307"/>
      <c r="AI30" s="455"/>
      <c r="AJ30" s="307"/>
    </row>
    <row r="31" spans="1:36" s="355" customFormat="1" ht="18.75" customHeight="1">
      <c r="A31" s="405"/>
      <c r="B31" s="406"/>
      <c r="C31" s="405"/>
      <c r="D31" s="405"/>
      <c r="E31" s="439" t="s">
        <v>508</v>
      </c>
      <c r="F31" s="394"/>
      <c r="G31" s="441">
        <v>18.7</v>
      </c>
      <c r="H31" s="394"/>
      <c r="I31" s="394"/>
      <c r="J31" s="394"/>
      <c r="K31" s="394"/>
      <c r="L31" s="394"/>
      <c r="M31" s="307"/>
      <c r="N31" s="307"/>
      <c r="O31" s="307"/>
      <c r="P31" s="307"/>
      <c r="Q31" s="455"/>
      <c r="R31" s="307"/>
      <c r="S31" s="307"/>
      <c r="T31" s="455"/>
      <c r="U31" s="307"/>
      <c r="V31" s="307"/>
      <c r="W31" s="455"/>
      <c r="X31" s="307"/>
      <c r="Y31" s="307"/>
      <c r="Z31" s="455"/>
      <c r="AA31" s="307"/>
      <c r="AB31" s="307"/>
      <c r="AC31" s="455"/>
      <c r="AD31" s="307"/>
      <c r="AE31" s="307"/>
      <c r="AF31" s="455"/>
      <c r="AG31" s="307"/>
      <c r="AH31" s="307"/>
      <c r="AI31" s="455"/>
      <c r="AJ31" s="307"/>
    </row>
    <row r="32" spans="1:36" s="355" customFormat="1" ht="14.25">
      <c r="A32" s="405"/>
      <c r="B32" s="406"/>
      <c r="C32" s="405"/>
      <c r="D32" s="405"/>
      <c r="E32" s="439" t="s">
        <v>509</v>
      </c>
      <c r="F32" s="394"/>
      <c r="G32" s="441">
        <v>41.4921</v>
      </c>
      <c r="H32" s="394"/>
      <c r="I32" s="394"/>
      <c r="J32" s="394"/>
      <c r="K32" s="394"/>
      <c r="L32" s="394"/>
      <c r="M32" s="307"/>
      <c r="N32" s="307"/>
      <c r="O32" s="307"/>
      <c r="P32" s="307"/>
      <c r="Q32" s="455"/>
      <c r="R32" s="307"/>
      <c r="S32" s="307"/>
      <c r="T32" s="455"/>
      <c r="U32" s="307"/>
      <c r="V32" s="307"/>
      <c r="W32" s="455"/>
      <c r="X32" s="307"/>
      <c r="Y32" s="307"/>
      <c r="Z32" s="455"/>
      <c r="AA32" s="307"/>
      <c r="AB32" s="307"/>
      <c r="AC32" s="455"/>
      <c r="AD32" s="307"/>
      <c r="AE32" s="307"/>
      <c r="AF32" s="455"/>
      <c r="AG32" s="307"/>
      <c r="AH32" s="307"/>
      <c r="AI32" s="455"/>
      <c r="AJ32" s="307"/>
    </row>
    <row r="33" spans="1:36" s="355" customFormat="1" ht="14.25">
      <c r="A33" s="405"/>
      <c r="B33" s="406"/>
      <c r="C33" s="405" t="s">
        <v>44</v>
      </c>
      <c r="D33" s="405"/>
      <c r="E33" s="439" t="s">
        <v>511</v>
      </c>
      <c r="F33" s="394"/>
      <c r="G33" s="441">
        <v>26.89349</v>
      </c>
      <c r="H33" s="394"/>
      <c r="I33" s="394"/>
      <c r="J33" s="394"/>
      <c r="K33" s="394"/>
      <c r="L33" s="394"/>
      <c r="M33" s="307"/>
      <c r="N33" s="307"/>
      <c r="O33" s="307"/>
      <c r="P33" s="307"/>
      <c r="Q33" s="455"/>
      <c r="R33" s="307"/>
      <c r="S33" s="307"/>
      <c r="T33" s="455"/>
      <c r="U33" s="307"/>
      <c r="V33" s="307"/>
      <c r="W33" s="455"/>
      <c r="X33" s="307"/>
      <c r="Y33" s="307"/>
      <c r="Z33" s="455"/>
      <c r="AA33" s="307"/>
      <c r="AB33" s="307"/>
      <c r="AC33" s="455"/>
      <c r="AD33" s="307"/>
      <c r="AE33" s="307"/>
      <c r="AF33" s="455"/>
      <c r="AG33" s="307"/>
      <c r="AH33" s="307"/>
      <c r="AI33" s="455"/>
      <c r="AJ33" s="307"/>
    </row>
    <row r="34" spans="1:36" s="355" customFormat="1" ht="18">
      <c r="A34" s="405"/>
      <c r="B34" s="406"/>
      <c r="C34" s="405"/>
      <c r="D34" s="405"/>
      <c r="E34" s="437" t="s">
        <v>269</v>
      </c>
      <c r="F34" s="394"/>
      <c r="G34" s="436">
        <f>SUM(G35:G38)</f>
        <v>88.63244999999999</v>
      </c>
      <c r="H34" s="394"/>
      <c r="I34" s="394"/>
      <c r="J34" s="394"/>
      <c r="K34" s="394"/>
      <c r="L34" s="394"/>
      <c r="M34" s="307"/>
      <c r="N34" s="307"/>
      <c r="O34" s="307"/>
      <c r="P34" s="307"/>
      <c r="Q34" s="455"/>
      <c r="R34" s="307"/>
      <c r="S34" s="307"/>
      <c r="T34" s="455"/>
      <c r="U34" s="307"/>
      <c r="V34" s="307"/>
      <c r="W34" s="455"/>
      <c r="X34" s="307"/>
      <c r="Y34" s="307"/>
      <c r="Z34" s="455"/>
      <c r="AA34" s="307"/>
      <c r="AB34" s="307"/>
      <c r="AC34" s="455"/>
      <c r="AD34" s="307"/>
      <c r="AE34" s="307"/>
      <c r="AF34" s="455"/>
      <c r="AG34" s="307"/>
      <c r="AH34" s="307"/>
      <c r="AI34" s="455"/>
      <c r="AJ34" s="307"/>
    </row>
    <row r="35" spans="1:36" s="355" customFormat="1" ht="28.5">
      <c r="A35" s="405"/>
      <c r="B35" s="406"/>
      <c r="C35" s="405"/>
      <c r="D35" s="405"/>
      <c r="E35" s="439" t="s">
        <v>497</v>
      </c>
      <c r="F35" s="394"/>
      <c r="G35" s="441">
        <v>7.7221</v>
      </c>
      <c r="H35" s="394"/>
      <c r="I35" s="394"/>
      <c r="J35" s="394"/>
      <c r="K35" s="394"/>
      <c r="L35" s="394"/>
      <c r="M35" s="307"/>
      <c r="N35" s="307"/>
      <c r="O35" s="307"/>
      <c r="P35" s="307"/>
      <c r="Q35" s="455"/>
      <c r="R35" s="307"/>
      <c r="S35" s="307"/>
      <c r="T35" s="455"/>
      <c r="U35" s="307"/>
      <c r="V35" s="307"/>
      <c r="W35" s="455"/>
      <c r="X35" s="307"/>
      <c r="Y35" s="307"/>
      <c r="Z35" s="455"/>
      <c r="AA35" s="307"/>
      <c r="AB35" s="307"/>
      <c r="AC35" s="460"/>
      <c r="AD35" s="307"/>
      <c r="AE35" s="307"/>
      <c r="AF35" s="455"/>
      <c r="AG35" s="307"/>
      <c r="AH35" s="307"/>
      <c r="AI35" s="455"/>
      <c r="AJ35" s="307"/>
    </row>
    <row r="36" spans="1:36" s="355" customFormat="1" ht="26.25" customHeight="1">
      <c r="A36" s="405"/>
      <c r="B36" s="406"/>
      <c r="C36" s="405"/>
      <c r="D36" s="405"/>
      <c r="E36" s="469" t="s">
        <v>498</v>
      </c>
      <c r="F36" s="394"/>
      <c r="G36" s="441">
        <v>23.25322</v>
      </c>
      <c r="H36" s="394"/>
      <c r="I36" s="394"/>
      <c r="J36" s="394"/>
      <c r="K36" s="394"/>
      <c r="L36" s="394"/>
      <c r="M36" s="307"/>
      <c r="N36" s="307"/>
      <c r="O36" s="307"/>
      <c r="P36" s="307"/>
      <c r="Q36" s="446"/>
      <c r="R36" s="307"/>
      <c r="S36" s="307"/>
      <c r="T36" s="446"/>
      <c r="U36" s="307"/>
      <c r="V36" s="307"/>
      <c r="W36" s="445"/>
      <c r="X36" s="307"/>
      <c r="Y36" s="307"/>
      <c r="Z36" s="307"/>
      <c r="AA36" s="307"/>
      <c r="AB36" s="307"/>
      <c r="AC36" s="445"/>
      <c r="AD36" s="307"/>
      <c r="AE36" s="307"/>
      <c r="AF36" s="445"/>
      <c r="AG36" s="307"/>
      <c r="AH36" s="307"/>
      <c r="AI36" s="445"/>
      <c r="AJ36" s="307"/>
    </row>
    <row r="37" spans="1:36" s="355" customFormat="1" ht="14.25">
      <c r="A37" s="405"/>
      <c r="B37" s="406"/>
      <c r="C37" s="405"/>
      <c r="D37" s="405"/>
      <c r="E37" s="439" t="s">
        <v>510</v>
      </c>
      <c r="F37" s="394"/>
      <c r="G37" s="441">
        <v>54.45088</v>
      </c>
      <c r="H37" s="394"/>
      <c r="I37" s="394"/>
      <c r="J37" s="394"/>
      <c r="K37" s="394"/>
      <c r="L37" s="394"/>
      <c r="M37" s="307"/>
      <c r="N37" s="307"/>
      <c r="O37" s="307"/>
      <c r="P37" s="307"/>
      <c r="Q37" s="455"/>
      <c r="R37" s="307"/>
      <c r="S37" s="307"/>
      <c r="T37" s="455"/>
      <c r="U37" s="307"/>
      <c r="V37" s="307"/>
      <c r="W37" s="455"/>
      <c r="X37" s="307"/>
      <c r="Y37" s="307"/>
      <c r="Z37" s="455"/>
      <c r="AA37" s="307"/>
      <c r="AB37" s="307"/>
      <c r="AC37" s="455"/>
      <c r="AD37" s="307"/>
      <c r="AE37" s="307"/>
      <c r="AF37" s="455"/>
      <c r="AG37" s="307"/>
      <c r="AH37" s="307"/>
      <c r="AI37" s="455"/>
      <c r="AJ37" s="307"/>
    </row>
    <row r="38" spans="1:36" s="355" customFormat="1" ht="28.5">
      <c r="A38" s="405"/>
      <c r="B38" s="406"/>
      <c r="C38" s="405"/>
      <c r="D38" s="405"/>
      <c r="E38" s="442" t="s">
        <v>531</v>
      </c>
      <c r="F38" s="394"/>
      <c r="G38" s="441">
        <v>3.20625</v>
      </c>
      <c r="H38" s="394"/>
      <c r="I38" s="394"/>
      <c r="J38" s="394"/>
      <c r="K38" s="394"/>
      <c r="L38" s="394"/>
      <c r="M38" s="307"/>
      <c r="N38" s="307"/>
      <c r="O38" s="307"/>
      <c r="P38" s="307"/>
      <c r="Q38" s="455"/>
      <c r="R38" s="307"/>
      <c r="S38" s="307"/>
      <c r="T38" s="455"/>
      <c r="U38" s="307"/>
      <c r="V38" s="307"/>
      <c r="W38" s="455"/>
      <c r="X38" s="307"/>
      <c r="Y38" s="307"/>
      <c r="Z38" s="455"/>
      <c r="AA38" s="307"/>
      <c r="AB38" s="307"/>
      <c r="AC38" s="455"/>
      <c r="AD38" s="307"/>
      <c r="AE38" s="307"/>
      <c r="AF38" s="455"/>
      <c r="AG38" s="307"/>
      <c r="AH38" s="307"/>
      <c r="AI38" s="455"/>
      <c r="AJ38" s="307"/>
    </row>
    <row r="39" spans="1:36" s="444" customFormat="1" ht="21" customHeight="1">
      <c r="A39" s="496"/>
      <c r="B39" s="501"/>
      <c r="C39" s="496"/>
      <c r="D39" s="496"/>
      <c r="E39" s="496" t="s">
        <v>13</v>
      </c>
      <c r="F39" s="497"/>
      <c r="G39" s="502"/>
      <c r="H39" s="497"/>
      <c r="I39" s="497"/>
      <c r="J39" s="497"/>
      <c r="K39" s="497"/>
      <c r="L39" s="497"/>
      <c r="M39" s="499"/>
      <c r="N39" s="499">
        <f>N40+N41+N44+N47+N49+N51+N55</f>
        <v>582.4211999999999</v>
      </c>
      <c r="O39" s="499"/>
      <c r="P39" s="499"/>
      <c r="Q39" s="499">
        <f>Q40+Q41+Q44+Q47+Q49+Q51+Q55</f>
        <v>666.0965</v>
      </c>
      <c r="R39" s="499"/>
      <c r="S39" s="499"/>
      <c r="T39" s="499">
        <f>T40+T41+T44+T47+T49+T51+T55</f>
        <v>800</v>
      </c>
      <c r="U39" s="499"/>
      <c r="V39" s="499"/>
      <c r="W39" s="499">
        <f>W40+W41+W44+W47+W49+W51+W55</f>
        <v>965</v>
      </c>
      <c r="X39" s="499"/>
      <c r="Y39" s="499"/>
      <c r="Z39" s="499">
        <f>Z40+Z41+Z44+Z47+Z49+Z51+Z55</f>
        <v>1030</v>
      </c>
      <c r="AA39" s="499"/>
      <c r="AB39" s="499"/>
      <c r="AC39" s="499">
        <f>AC40+AC41+AC44+AC47+AC49+AC51+AC55</f>
        <v>4315</v>
      </c>
      <c r="AD39" s="499"/>
      <c r="AE39" s="499"/>
      <c r="AF39" s="499">
        <f>AF40+AF41+AF44+AF47+AF49+AF51+AF55</f>
        <v>2415</v>
      </c>
      <c r="AG39" s="499"/>
      <c r="AH39" s="499"/>
      <c r="AI39" s="503">
        <f>AI40+AI41+AI44+AI47+AI49+AI51+AI55</f>
        <v>3400</v>
      </c>
      <c r="AJ39" s="499"/>
    </row>
    <row r="40" spans="1:36" s="444" customFormat="1" ht="44.25" customHeight="1">
      <c r="A40" s="496"/>
      <c r="B40" s="501"/>
      <c r="C40" s="496"/>
      <c r="D40" s="496"/>
      <c r="E40" s="496" t="s">
        <v>519</v>
      </c>
      <c r="F40" s="497"/>
      <c r="G40" s="498"/>
      <c r="H40" s="497"/>
      <c r="I40" s="497"/>
      <c r="J40" s="497"/>
      <c r="K40" s="497"/>
      <c r="L40" s="497"/>
      <c r="M40" s="499"/>
      <c r="N40" s="499">
        <v>243.0933</v>
      </c>
      <c r="O40" s="499"/>
      <c r="P40" s="499"/>
      <c r="Q40" s="500"/>
      <c r="R40" s="499"/>
      <c r="S40" s="499"/>
      <c r="T40" s="500"/>
      <c r="U40" s="499"/>
      <c r="V40" s="499"/>
      <c r="W40" s="500"/>
      <c r="X40" s="499"/>
      <c r="Y40" s="499"/>
      <c r="Z40" s="500"/>
      <c r="AA40" s="499"/>
      <c r="AB40" s="499"/>
      <c r="AC40" s="500"/>
      <c r="AD40" s="499"/>
      <c r="AE40" s="499"/>
      <c r="AF40" s="500"/>
      <c r="AG40" s="499"/>
      <c r="AH40" s="499"/>
      <c r="AI40" s="499"/>
      <c r="AJ40" s="499"/>
    </row>
    <row r="41" spans="1:36" s="444" customFormat="1" ht="90">
      <c r="A41" s="496" t="s">
        <v>532</v>
      </c>
      <c r="B41" s="501" t="s">
        <v>559</v>
      </c>
      <c r="C41" s="496" t="s">
        <v>559</v>
      </c>
      <c r="D41" s="561" t="s">
        <v>533</v>
      </c>
      <c r="E41" s="561" t="s">
        <v>520</v>
      </c>
      <c r="F41" s="497"/>
      <c r="G41" s="498"/>
      <c r="H41" s="497"/>
      <c r="I41" s="497"/>
      <c r="J41" s="497"/>
      <c r="K41" s="497"/>
      <c r="L41" s="497"/>
      <c r="M41" s="499"/>
      <c r="N41" s="499">
        <f>SUM(N42:N43)</f>
        <v>164.3483</v>
      </c>
      <c r="O41" s="499"/>
      <c r="P41" s="499"/>
      <c r="Q41" s="500">
        <f>SUM(Q42:Q43)</f>
        <v>0</v>
      </c>
      <c r="R41" s="499"/>
      <c r="S41" s="499"/>
      <c r="T41" s="500">
        <f>SUM(T42:T43)</f>
        <v>0</v>
      </c>
      <c r="U41" s="499"/>
      <c r="V41" s="499"/>
      <c r="W41" s="500">
        <f>SUM(W42:W43)</f>
        <v>0</v>
      </c>
      <c r="X41" s="499"/>
      <c r="Y41" s="499"/>
      <c r="Z41" s="500">
        <f>SUM(Z42:Z43)</f>
        <v>0</v>
      </c>
      <c r="AA41" s="499"/>
      <c r="AB41" s="499"/>
      <c r="AC41" s="500">
        <f>SUM(AC42:AC43)</f>
        <v>0</v>
      </c>
      <c r="AD41" s="499"/>
      <c r="AE41" s="499"/>
      <c r="AF41" s="500">
        <f>SUM(AF42:AF43)</f>
        <v>0</v>
      </c>
      <c r="AG41" s="499"/>
      <c r="AH41" s="499"/>
      <c r="AI41" s="500">
        <f>SUM(AI42:AI43)</f>
        <v>0</v>
      </c>
      <c r="AJ41" s="443"/>
    </row>
    <row r="42" spans="1:36" s="355" customFormat="1" ht="265.5" customHeight="1">
      <c r="A42" s="468"/>
      <c r="B42" s="364"/>
      <c r="C42" s="468"/>
      <c r="D42" s="506"/>
      <c r="E42" s="507" t="s">
        <v>505</v>
      </c>
      <c r="F42" s="467"/>
      <c r="G42" s="364"/>
      <c r="H42" s="551" t="s">
        <v>581</v>
      </c>
      <c r="I42" s="467"/>
      <c r="J42" s="467"/>
      <c r="K42" s="467"/>
      <c r="L42" s="467"/>
      <c r="M42" s="508" t="s">
        <v>534</v>
      </c>
      <c r="N42" s="372">
        <v>114.845</v>
      </c>
      <c r="O42" s="401"/>
      <c r="P42" s="508" t="s">
        <v>555</v>
      </c>
      <c r="Q42" s="459"/>
      <c r="R42" s="401"/>
      <c r="S42" s="508" t="s">
        <v>555</v>
      </c>
      <c r="T42" s="459"/>
      <c r="U42" s="401"/>
      <c r="V42" s="508" t="s">
        <v>555</v>
      </c>
      <c r="W42" s="459"/>
      <c r="X42" s="401"/>
      <c r="Y42" s="508" t="s">
        <v>555</v>
      </c>
      <c r="Z42" s="459"/>
      <c r="AA42" s="508"/>
      <c r="AB42" s="508" t="s">
        <v>555</v>
      </c>
      <c r="AC42" s="459"/>
      <c r="AD42" s="401"/>
      <c r="AE42" s="508" t="s">
        <v>555</v>
      </c>
      <c r="AF42" s="459"/>
      <c r="AG42" s="401"/>
      <c r="AH42" s="508" t="s">
        <v>555</v>
      </c>
      <c r="AI42" s="509"/>
      <c r="AJ42" s="404"/>
    </row>
    <row r="43" spans="1:36" s="355" customFormat="1" ht="401.25" customHeight="1">
      <c r="A43" s="538"/>
      <c r="B43" s="539"/>
      <c r="C43" s="538"/>
      <c r="D43" s="538"/>
      <c r="E43" s="540" t="s">
        <v>504</v>
      </c>
      <c r="F43" s="505"/>
      <c r="G43" s="539"/>
      <c r="H43" s="552" t="s">
        <v>584</v>
      </c>
      <c r="I43" s="505"/>
      <c r="J43" s="505"/>
      <c r="K43" s="505"/>
      <c r="L43" s="505"/>
      <c r="M43" s="378" t="s">
        <v>535</v>
      </c>
      <c r="N43" s="373">
        <v>49.5033</v>
      </c>
      <c r="O43" s="373"/>
      <c r="P43" s="378" t="s">
        <v>535</v>
      </c>
      <c r="Q43" s="518"/>
      <c r="R43" s="373"/>
      <c r="S43" s="378" t="s">
        <v>535</v>
      </c>
      <c r="T43" s="518"/>
      <c r="U43" s="373"/>
      <c r="V43" s="378" t="s">
        <v>535</v>
      </c>
      <c r="W43" s="518"/>
      <c r="X43" s="373"/>
      <c r="Y43" s="378" t="s">
        <v>535</v>
      </c>
      <c r="Z43" s="518"/>
      <c r="AA43" s="373"/>
      <c r="AB43" s="378" t="s">
        <v>535</v>
      </c>
      <c r="AC43" s="518"/>
      <c r="AD43" s="373"/>
      <c r="AE43" s="378" t="s">
        <v>535</v>
      </c>
      <c r="AF43" s="518"/>
      <c r="AG43" s="373"/>
      <c r="AH43" s="378" t="s">
        <v>535</v>
      </c>
      <c r="AI43" s="518"/>
      <c r="AJ43" s="473"/>
    </row>
    <row r="44" spans="1:36" s="444" customFormat="1" ht="36">
      <c r="A44" s="496"/>
      <c r="B44" s="501"/>
      <c r="C44" s="496"/>
      <c r="D44" s="496"/>
      <c r="E44" s="496" t="s">
        <v>521</v>
      </c>
      <c r="F44" s="497"/>
      <c r="G44" s="498"/>
      <c r="H44" s="497"/>
      <c r="I44" s="497"/>
      <c r="J44" s="497"/>
      <c r="K44" s="497"/>
      <c r="L44" s="497"/>
      <c r="M44" s="499"/>
      <c r="N44" s="499">
        <f>SUM(N45:N46)</f>
        <v>82.5811</v>
      </c>
      <c r="O44" s="499"/>
      <c r="P44" s="499"/>
      <c r="Q44" s="510">
        <f>SUM(Q45:Q46)</f>
        <v>169</v>
      </c>
      <c r="R44" s="499"/>
      <c r="S44" s="499"/>
      <c r="T44" s="511">
        <f>SUM(T45:T46)</f>
        <v>220</v>
      </c>
      <c r="U44" s="499"/>
      <c r="V44" s="499"/>
      <c r="W44" s="511">
        <f>SUM(W45:W46)</f>
        <v>270</v>
      </c>
      <c r="X44" s="499"/>
      <c r="Y44" s="499"/>
      <c r="Z44" s="510">
        <f>SUM(Z45:Z46)</f>
        <v>320</v>
      </c>
      <c r="AA44" s="511"/>
      <c r="AB44" s="499"/>
      <c r="AC44" s="511">
        <f>SUM(AC45:AC46)</f>
        <v>1500</v>
      </c>
      <c r="AD44" s="499"/>
      <c r="AE44" s="499"/>
      <c r="AF44" s="511">
        <f>SUM(AF45:AF46)</f>
        <v>1500</v>
      </c>
      <c r="AG44" s="499"/>
      <c r="AH44" s="499"/>
      <c r="AI44" s="511">
        <f>SUM(AI45:AI46)</f>
        <v>1500</v>
      </c>
      <c r="AJ44" s="499"/>
    </row>
    <row r="45" spans="1:36" s="355" customFormat="1" ht="120" customHeight="1">
      <c r="A45" s="496" t="s">
        <v>532</v>
      </c>
      <c r="B45" s="167" t="s">
        <v>570</v>
      </c>
      <c r="C45" s="504" t="s">
        <v>561</v>
      </c>
      <c r="D45" s="513" t="s">
        <v>560</v>
      </c>
      <c r="E45" s="514" t="s">
        <v>522</v>
      </c>
      <c r="F45" s="505"/>
      <c r="G45" s="278"/>
      <c r="H45" s="553" t="s">
        <v>572</v>
      </c>
      <c r="I45" s="505"/>
      <c r="J45" s="505"/>
      <c r="K45" s="505"/>
      <c r="L45" s="505"/>
      <c r="M45" s="378" t="s">
        <v>536</v>
      </c>
      <c r="N45" s="373">
        <v>4.5836</v>
      </c>
      <c r="O45" s="378"/>
      <c r="P45" s="378" t="s">
        <v>548</v>
      </c>
      <c r="Q45" s="517">
        <v>20</v>
      </c>
      <c r="R45" s="373"/>
      <c r="S45" s="378" t="s">
        <v>548</v>
      </c>
      <c r="T45" s="518">
        <v>20</v>
      </c>
      <c r="U45" s="373"/>
      <c r="V45" s="378" t="s">
        <v>548</v>
      </c>
      <c r="W45" s="518">
        <v>20</v>
      </c>
      <c r="X45" s="373"/>
      <c r="Y45" s="378" t="s">
        <v>548</v>
      </c>
      <c r="Z45" s="518">
        <v>20</v>
      </c>
      <c r="AA45" s="373"/>
      <c r="AB45" s="373"/>
      <c r="AC45" s="518"/>
      <c r="AD45" s="373"/>
      <c r="AE45" s="373"/>
      <c r="AF45" s="518"/>
      <c r="AG45" s="373"/>
      <c r="AH45" s="373"/>
      <c r="AI45" s="516">
        <f>SUM(AI46:AI47)</f>
        <v>1500</v>
      </c>
      <c r="AJ45" s="373"/>
    </row>
    <row r="46" spans="1:36" s="355" customFormat="1" ht="266.25" customHeight="1">
      <c r="A46" s="405"/>
      <c r="B46" s="406"/>
      <c r="C46" s="405"/>
      <c r="D46" s="405"/>
      <c r="E46" s="439" t="s">
        <v>523</v>
      </c>
      <c r="F46" s="394"/>
      <c r="G46" s="406"/>
      <c r="H46" s="554" t="s">
        <v>578</v>
      </c>
      <c r="I46" s="394"/>
      <c r="J46" s="394"/>
      <c r="K46" s="394"/>
      <c r="L46" s="394"/>
      <c r="M46" s="473" t="s">
        <v>551</v>
      </c>
      <c r="N46" s="473">
        <v>77.9975</v>
      </c>
      <c r="O46" s="473"/>
      <c r="P46" s="473" t="s">
        <v>552</v>
      </c>
      <c r="Q46" s="519">
        <v>149</v>
      </c>
      <c r="R46" s="473"/>
      <c r="S46" s="473" t="s">
        <v>552</v>
      </c>
      <c r="T46" s="465">
        <v>200</v>
      </c>
      <c r="U46" s="473"/>
      <c r="V46" s="473" t="s">
        <v>552</v>
      </c>
      <c r="W46" s="465">
        <v>250</v>
      </c>
      <c r="X46" s="473"/>
      <c r="Y46" s="473" t="s">
        <v>552</v>
      </c>
      <c r="Z46" s="465">
        <v>300</v>
      </c>
      <c r="AA46" s="473"/>
      <c r="AB46" s="473" t="s">
        <v>552</v>
      </c>
      <c r="AC46" s="465">
        <v>1500</v>
      </c>
      <c r="AD46" s="473"/>
      <c r="AE46" s="473" t="s">
        <v>552</v>
      </c>
      <c r="AF46" s="465">
        <v>1500</v>
      </c>
      <c r="AG46" s="473"/>
      <c r="AH46" s="473" t="s">
        <v>552</v>
      </c>
      <c r="AI46" s="465"/>
      <c r="AJ46" s="473"/>
    </row>
    <row r="47" spans="1:36" s="363" customFormat="1" ht="196.5" customHeight="1">
      <c r="A47" s="402"/>
      <c r="B47" s="356"/>
      <c r="C47" s="402"/>
      <c r="D47" s="402"/>
      <c r="E47" s="504" t="s">
        <v>524</v>
      </c>
      <c r="F47" s="505"/>
      <c r="G47" s="520"/>
      <c r="H47" s="505"/>
      <c r="I47" s="505"/>
      <c r="J47" s="505"/>
      <c r="K47" s="505"/>
      <c r="L47" s="505"/>
      <c r="M47" s="378" t="s">
        <v>553</v>
      </c>
      <c r="N47" s="523">
        <f>N48</f>
        <v>35.1546</v>
      </c>
      <c r="O47" s="524"/>
      <c r="P47" s="378" t="s">
        <v>553</v>
      </c>
      <c r="Q47" s="525">
        <f>Q48</f>
        <v>393.0965</v>
      </c>
      <c r="R47" s="373"/>
      <c r="S47" s="378" t="s">
        <v>553</v>
      </c>
      <c r="T47" s="526">
        <f>T48</f>
        <v>400</v>
      </c>
      <c r="U47" s="523"/>
      <c r="V47" s="378" t="s">
        <v>553</v>
      </c>
      <c r="W47" s="526">
        <f>W48</f>
        <v>500</v>
      </c>
      <c r="X47" s="373"/>
      <c r="Y47" s="378" t="s">
        <v>553</v>
      </c>
      <c r="Z47" s="526">
        <f>Z48</f>
        <v>500</v>
      </c>
      <c r="AA47" s="373"/>
      <c r="AB47" s="378" t="s">
        <v>553</v>
      </c>
      <c r="AC47" s="526">
        <f>AC48</f>
        <v>2000</v>
      </c>
      <c r="AD47" s="373"/>
      <c r="AE47" s="523" t="str">
        <f>AE48</f>
        <v>พัฒนาพื้นที่เข้าสู่การเป็นเมืองอุตสาหกรรมเชิงนิเวศ </v>
      </c>
      <c r="AF47" s="526">
        <f>AF48</f>
        <v>100</v>
      </c>
      <c r="AG47" s="373"/>
      <c r="AH47" s="378" t="s">
        <v>537</v>
      </c>
      <c r="AI47" s="518">
        <v>1500</v>
      </c>
      <c r="AJ47" s="373"/>
    </row>
    <row r="48" spans="1:36" s="355" customFormat="1" ht="138" customHeight="1">
      <c r="A48" s="504" t="s">
        <v>541</v>
      </c>
      <c r="B48" s="167" t="s">
        <v>563</v>
      </c>
      <c r="C48" s="504" t="s">
        <v>562</v>
      </c>
      <c r="D48" s="501" t="s">
        <v>542</v>
      </c>
      <c r="E48" s="514" t="s">
        <v>525</v>
      </c>
      <c r="F48" s="505"/>
      <c r="G48" s="278"/>
      <c r="H48" s="553" t="s">
        <v>577</v>
      </c>
      <c r="I48" s="505"/>
      <c r="J48" s="505"/>
      <c r="K48" s="505"/>
      <c r="L48" s="505"/>
      <c r="M48" s="378" t="s">
        <v>540</v>
      </c>
      <c r="N48" s="373">
        <v>35.1546</v>
      </c>
      <c r="O48" s="524"/>
      <c r="P48" s="378" t="s">
        <v>540</v>
      </c>
      <c r="Q48" s="518">
        <v>393.0965</v>
      </c>
      <c r="R48" s="373"/>
      <c r="S48" s="378" t="s">
        <v>540</v>
      </c>
      <c r="T48" s="517">
        <v>400</v>
      </c>
      <c r="U48" s="373"/>
      <c r="V48" s="378" t="s">
        <v>549</v>
      </c>
      <c r="W48" s="517">
        <v>500</v>
      </c>
      <c r="X48" s="373"/>
      <c r="Y48" s="378" t="s">
        <v>550</v>
      </c>
      <c r="Z48" s="562">
        <v>500</v>
      </c>
      <c r="AA48" s="373"/>
      <c r="AB48" s="378" t="s">
        <v>550</v>
      </c>
      <c r="AC48" s="563">
        <v>2000</v>
      </c>
      <c r="AD48" s="373"/>
      <c r="AE48" s="378" t="s">
        <v>550</v>
      </c>
      <c r="AF48" s="517">
        <v>100</v>
      </c>
      <c r="AG48" s="373"/>
      <c r="AH48" s="378" t="s">
        <v>550</v>
      </c>
      <c r="AI48" s="526">
        <f>AI49</f>
        <v>100</v>
      </c>
      <c r="AJ48" s="373"/>
    </row>
    <row r="49" spans="1:36" s="363" customFormat="1" ht="43.5" customHeight="1">
      <c r="A49" s="405"/>
      <c r="B49" s="406"/>
      <c r="C49" s="405"/>
      <c r="D49" s="405"/>
      <c r="E49" s="437" t="s">
        <v>526</v>
      </c>
      <c r="F49" s="505"/>
      <c r="G49" s="520"/>
      <c r="H49" s="505"/>
      <c r="I49" s="505"/>
      <c r="J49" s="505"/>
      <c r="K49" s="505"/>
      <c r="L49" s="505"/>
      <c r="M49" s="404"/>
      <c r="N49" s="521">
        <f>N50</f>
        <v>13.1148</v>
      </c>
      <c r="O49" s="404"/>
      <c r="P49" s="404"/>
      <c r="Q49" s="522">
        <f>Q50</f>
        <v>24</v>
      </c>
      <c r="R49" s="404"/>
      <c r="S49" s="404"/>
      <c r="T49" s="522">
        <f>T50</f>
        <v>60</v>
      </c>
      <c r="U49" s="404"/>
      <c r="V49" s="404"/>
      <c r="W49" s="522">
        <f>W50</f>
        <v>60</v>
      </c>
      <c r="X49" s="404"/>
      <c r="Y49" s="404"/>
      <c r="Z49" s="522">
        <f>Z50</f>
        <v>60</v>
      </c>
      <c r="AA49" s="404"/>
      <c r="AB49" s="404"/>
      <c r="AC49" s="522">
        <f>AC50</f>
        <v>300</v>
      </c>
      <c r="AD49" s="404"/>
      <c r="AE49" s="404"/>
      <c r="AF49" s="522">
        <f>AF50</f>
        <v>300</v>
      </c>
      <c r="AG49" s="404"/>
      <c r="AH49" s="404"/>
      <c r="AI49" s="515">
        <v>100</v>
      </c>
      <c r="AJ49" s="404"/>
    </row>
    <row r="50" spans="1:36" s="487" customFormat="1" ht="118.5" customHeight="1">
      <c r="A50" s="533" t="s">
        <v>532</v>
      </c>
      <c r="B50" s="534" t="s">
        <v>565</v>
      </c>
      <c r="C50" s="533" t="s">
        <v>564</v>
      </c>
      <c r="D50" s="534" t="s">
        <v>533</v>
      </c>
      <c r="E50" s="527" t="s">
        <v>527</v>
      </c>
      <c r="F50" s="528"/>
      <c r="G50" s="529"/>
      <c r="H50" s="555" t="s">
        <v>573</v>
      </c>
      <c r="I50" s="528"/>
      <c r="J50" s="528"/>
      <c r="K50" s="528"/>
      <c r="L50" s="528"/>
      <c r="M50" s="530" t="s">
        <v>538</v>
      </c>
      <c r="N50" s="531">
        <v>13.1148</v>
      </c>
      <c r="O50" s="531"/>
      <c r="P50" s="530" t="s">
        <v>538</v>
      </c>
      <c r="Q50" s="529">
        <v>24</v>
      </c>
      <c r="R50" s="531"/>
      <c r="S50" s="530" t="s">
        <v>538</v>
      </c>
      <c r="T50" s="531">
        <v>60</v>
      </c>
      <c r="U50" s="531"/>
      <c r="V50" s="530" t="s">
        <v>538</v>
      </c>
      <c r="W50" s="531">
        <v>60</v>
      </c>
      <c r="X50" s="531"/>
      <c r="Y50" s="530" t="s">
        <v>538</v>
      </c>
      <c r="Z50" s="531">
        <v>60</v>
      </c>
      <c r="AA50" s="531"/>
      <c r="AB50" s="530" t="s">
        <v>538</v>
      </c>
      <c r="AC50" s="531">
        <v>300</v>
      </c>
      <c r="AD50" s="531"/>
      <c r="AE50" s="530" t="s">
        <v>538</v>
      </c>
      <c r="AF50" s="531">
        <v>300</v>
      </c>
      <c r="AG50" s="531"/>
      <c r="AH50" s="530" t="s">
        <v>538</v>
      </c>
      <c r="AI50" s="532">
        <f>AI51</f>
        <v>300</v>
      </c>
      <c r="AJ50" s="531"/>
    </row>
    <row r="51" spans="1:36" s="447" customFormat="1" ht="36">
      <c r="A51" s="535"/>
      <c r="B51" s="536"/>
      <c r="C51" s="535"/>
      <c r="D51" s="535"/>
      <c r="E51" s="535" t="s">
        <v>528</v>
      </c>
      <c r="F51" s="537"/>
      <c r="G51" s="498"/>
      <c r="H51" s="537"/>
      <c r="I51" s="537"/>
      <c r="J51" s="537"/>
      <c r="K51" s="537"/>
      <c r="L51" s="537"/>
      <c r="M51" s="390"/>
      <c r="N51" s="499">
        <f>SUM(N52:N53)</f>
        <v>44.129099999999994</v>
      </c>
      <c r="O51" s="390"/>
      <c r="P51" s="390"/>
      <c r="Q51" s="510">
        <f>SUM(Q52:Q53)</f>
        <v>70</v>
      </c>
      <c r="R51" s="390"/>
      <c r="S51" s="390"/>
      <c r="T51" s="511">
        <f>SUM(T52:T53)</f>
        <v>100</v>
      </c>
      <c r="U51" s="390"/>
      <c r="V51" s="390"/>
      <c r="W51" s="511">
        <f>SUM(W52:W53)</f>
        <v>115</v>
      </c>
      <c r="X51" s="390"/>
      <c r="Y51" s="390"/>
      <c r="Z51" s="510">
        <f>SUM(Z52:Z53)</f>
        <v>130</v>
      </c>
      <c r="AA51" s="390"/>
      <c r="AB51" s="390"/>
      <c r="AC51" s="510">
        <f>SUM(AC52:AC53)</f>
        <v>415</v>
      </c>
      <c r="AD51" s="390"/>
      <c r="AE51" s="390"/>
      <c r="AF51" s="510">
        <f>SUM(AF52:AF53)</f>
        <v>415</v>
      </c>
      <c r="AG51" s="390"/>
      <c r="AH51" s="390"/>
      <c r="AI51" s="458">
        <v>300</v>
      </c>
      <c r="AJ51" s="390"/>
    </row>
    <row r="52" spans="1:36" s="472" customFormat="1" ht="275.25" customHeight="1">
      <c r="A52" s="538" t="s">
        <v>544</v>
      </c>
      <c r="B52" s="539" t="s">
        <v>567</v>
      </c>
      <c r="C52" s="505" t="s">
        <v>566</v>
      </c>
      <c r="D52" s="538" t="s">
        <v>542</v>
      </c>
      <c r="E52" s="540" t="s">
        <v>530</v>
      </c>
      <c r="F52" s="505"/>
      <c r="G52" s="278"/>
      <c r="H52" s="556" t="s">
        <v>574</v>
      </c>
      <c r="I52" s="505"/>
      <c r="J52" s="505"/>
      <c r="K52" s="505"/>
      <c r="L52" s="505"/>
      <c r="M52" s="378" t="s">
        <v>539</v>
      </c>
      <c r="N52" s="373">
        <v>36.4143</v>
      </c>
      <c r="O52" s="373"/>
      <c r="P52" s="378" t="s">
        <v>539</v>
      </c>
      <c r="Q52" s="517">
        <v>50</v>
      </c>
      <c r="R52" s="373"/>
      <c r="S52" s="378" t="s">
        <v>539</v>
      </c>
      <c r="T52" s="518">
        <v>70</v>
      </c>
      <c r="U52" s="373"/>
      <c r="V52" s="378" t="s">
        <v>539</v>
      </c>
      <c r="W52" s="518">
        <v>75</v>
      </c>
      <c r="X52" s="373"/>
      <c r="Y52" s="378" t="s">
        <v>539</v>
      </c>
      <c r="Z52" s="518">
        <v>80</v>
      </c>
      <c r="AA52" s="373"/>
      <c r="AB52" s="378" t="s">
        <v>539</v>
      </c>
      <c r="AC52" s="518">
        <v>165</v>
      </c>
      <c r="AD52" s="373"/>
      <c r="AE52" s="378" t="s">
        <v>539</v>
      </c>
      <c r="AF52" s="518">
        <v>165</v>
      </c>
      <c r="AG52" s="373"/>
      <c r="AH52" s="378" t="s">
        <v>539</v>
      </c>
      <c r="AI52" s="516">
        <f>SUM(AI53:AI54)</f>
        <v>415</v>
      </c>
      <c r="AJ52" s="373"/>
    </row>
    <row r="53" spans="1:36" s="355" customFormat="1" ht="96.75" customHeight="1">
      <c r="A53" s="405" t="s">
        <v>544</v>
      </c>
      <c r="B53" s="406" t="s">
        <v>567</v>
      </c>
      <c r="C53" s="400" t="s">
        <v>566</v>
      </c>
      <c r="D53" s="405" t="s">
        <v>543</v>
      </c>
      <c r="E53" s="439" t="s">
        <v>529</v>
      </c>
      <c r="F53" s="394"/>
      <c r="G53" s="440"/>
      <c r="H53" s="557" t="s">
        <v>580</v>
      </c>
      <c r="I53" s="394"/>
      <c r="J53" s="394"/>
      <c r="K53" s="394"/>
      <c r="L53" s="394"/>
      <c r="M53" s="376" t="s">
        <v>554</v>
      </c>
      <c r="N53" s="473">
        <v>7.7148</v>
      </c>
      <c r="O53" s="473"/>
      <c r="P53" s="376" t="s">
        <v>554</v>
      </c>
      <c r="Q53" s="466">
        <v>20</v>
      </c>
      <c r="R53" s="473"/>
      <c r="S53" s="376" t="s">
        <v>554</v>
      </c>
      <c r="T53" s="465">
        <v>30</v>
      </c>
      <c r="U53" s="473"/>
      <c r="V53" s="376" t="s">
        <v>554</v>
      </c>
      <c r="W53" s="465">
        <v>40</v>
      </c>
      <c r="X53" s="473"/>
      <c r="Y53" s="376" t="s">
        <v>554</v>
      </c>
      <c r="Z53" s="465">
        <v>50</v>
      </c>
      <c r="AA53" s="473"/>
      <c r="AB53" s="376" t="s">
        <v>554</v>
      </c>
      <c r="AC53" s="465">
        <v>250</v>
      </c>
      <c r="AD53" s="473"/>
      <c r="AE53" s="376" t="s">
        <v>554</v>
      </c>
      <c r="AF53" s="465">
        <v>250</v>
      </c>
      <c r="AG53" s="473"/>
      <c r="AH53" s="376" t="s">
        <v>554</v>
      </c>
      <c r="AI53" s="465">
        <v>165</v>
      </c>
      <c r="AJ53" s="473"/>
    </row>
    <row r="54" spans="1:36" s="363" customFormat="1" ht="103.5" customHeight="1">
      <c r="A54" s="402"/>
      <c r="B54" s="356"/>
      <c r="C54" s="402"/>
      <c r="D54" s="402"/>
      <c r="E54" s="448" t="s">
        <v>495</v>
      </c>
      <c r="F54" s="449"/>
      <c r="G54" s="449"/>
      <c r="H54" s="449"/>
      <c r="I54" s="449"/>
      <c r="J54" s="449"/>
      <c r="K54" s="449"/>
      <c r="L54" s="449"/>
      <c r="M54" s="356"/>
      <c r="N54" s="356"/>
      <c r="O54" s="356"/>
      <c r="P54" s="356"/>
      <c r="Q54" s="461"/>
      <c r="R54" s="356"/>
      <c r="S54" s="356"/>
      <c r="T54" s="461"/>
      <c r="U54" s="356"/>
      <c r="V54" s="356"/>
      <c r="W54" s="461"/>
      <c r="X54" s="356"/>
      <c r="Y54" s="356"/>
      <c r="Z54" s="461"/>
      <c r="AA54" s="356"/>
      <c r="AB54" s="356"/>
      <c r="AC54" s="461"/>
      <c r="AD54" s="356"/>
      <c r="AE54" s="356"/>
      <c r="AF54" s="461"/>
      <c r="AG54" s="356"/>
      <c r="AH54" s="356"/>
      <c r="AI54" s="455">
        <v>250</v>
      </c>
      <c r="AJ54" s="356"/>
    </row>
    <row r="55" spans="1:36" s="363" customFormat="1" ht="18" customHeight="1">
      <c r="A55" s="364"/>
      <c r="B55" s="364"/>
      <c r="C55" s="364"/>
      <c r="D55" s="364"/>
      <c r="E55" s="450" t="s">
        <v>545</v>
      </c>
      <c r="F55" s="372"/>
      <c r="G55" s="372"/>
      <c r="H55" s="372"/>
      <c r="I55" s="372"/>
      <c r="J55" s="372"/>
      <c r="K55" s="372"/>
      <c r="L55" s="372"/>
      <c r="M55" s="364"/>
      <c r="N55" s="364"/>
      <c r="O55" s="364"/>
      <c r="P55" s="364"/>
      <c r="Q55" s="462">
        <f>Q56</f>
        <v>10</v>
      </c>
      <c r="R55" s="364"/>
      <c r="S55" s="451"/>
      <c r="T55" s="462">
        <f>T56</f>
        <v>20</v>
      </c>
      <c r="U55" s="364"/>
      <c r="V55" s="364"/>
      <c r="W55" s="462">
        <f>W56</f>
        <v>20</v>
      </c>
      <c r="X55" s="364"/>
      <c r="Y55" s="364"/>
      <c r="Z55" s="462">
        <f>Z56</f>
        <v>20</v>
      </c>
      <c r="AA55" s="364"/>
      <c r="AB55" s="364"/>
      <c r="AC55" s="462">
        <f>AC56</f>
        <v>100</v>
      </c>
      <c r="AD55" s="364"/>
      <c r="AE55" s="364"/>
      <c r="AF55" s="462">
        <f>AF56</f>
        <v>100</v>
      </c>
      <c r="AG55" s="364"/>
      <c r="AH55" s="364"/>
      <c r="AI55" s="462">
        <f>AI56</f>
        <v>0</v>
      </c>
      <c r="AJ55" s="364"/>
    </row>
    <row r="56" spans="1:36" s="481" customFormat="1" ht="116.25" customHeight="1">
      <c r="A56" s="474" t="s">
        <v>544</v>
      </c>
      <c r="B56" s="475" t="s">
        <v>568</v>
      </c>
      <c r="C56" s="475" t="s">
        <v>569</v>
      </c>
      <c r="D56" s="476" t="s">
        <v>543</v>
      </c>
      <c r="E56" s="477" t="s">
        <v>546</v>
      </c>
      <c r="F56" s="380"/>
      <c r="G56" s="380"/>
      <c r="H56" s="558" t="s">
        <v>579</v>
      </c>
      <c r="I56" s="380"/>
      <c r="J56" s="380"/>
      <c r="K56" s="380"/>
      <c r="L56" s="380"/>
      <c r="M56" s="379" t="s">
        <v>583</v>
      </c>
      <c r="N56" s="478"/>
      <c r="O56" s="475"/>
      <c r="P56" s="379" t="s">
        <v>583</v>
      </c>
      <c r="Q56" s="479">
        <v>10</v>
      </c>
      <c r="R56" s="475"/>
      <c r="S56" s="379" t="s">
        <v>547</v>
      </c>
      <c r="T56" s="479">
        <v>20</v>
      </c>
      <c r="U56" s="475"/>
      <c r="V56" s="379" t="s">
        <v>583</v>
      </c>
      <c r="W56" s="479">
        <v>20</v>
      </c>
      <c r="X56" s="475"/>
      <c r="Y56" s="379" t="s">
        <v>583</v>
      </c>
      <c r="Z56" s="479">
        <v>20</v>
      </c>
      <c r="AA56" s="475"/>
      <c r="AB56" s="379" t="s">
        <v>583</v>
      </c>
      <c r="AC56" s="479">
        <v>100</v>
      </c>
      <c r="AD56" s="379"/>
      <c r="AE56" s="379" t="s">
        <v>583</v>
      </c>
      <c r="AF56" s="479">
        <v>100</v>
      </c>
      <c r="AG56" s="379"/>
      <c r="AH56" s="379" t="s">
        <v>583</v>
      </c>
      <c r="AI56" s="480"/>
      <c r="AJ56" s="475"/>
    </row>
    <row r="57" spans="1:36" s="363" customFormat="1" ht="45" customHeight="1">
      <c r="A57" s="541"/>
      <c r="B57" s="167"/>
      <c r="C57" s="504"/>
      <c r="D57" s="541"/>
      <c r="E57" s="535" t="s">
        <v>571</v>
      </c>
      <c r="F57" s="373"/>
      <c r="G57" s="505"/>
      <c r="H57" s="505"/>
      <c r="I57" s="505"/>
      <c r="J57" s="505"/>
      <c r="K57" s="505"/>
      <c r="L57" s="505"/>
      <c r="M57" s="512"/>
      <c r="N57" s="542"/>
      <c r="O57" s="167"/>
      <c r="P57" s="512"/>
      <c r="Q57" s="543">
        <f>Q58</f>
        <v>66.5</v>
      </c>
      <c r="R57" s="167"/>
      <c r="S57" s="512"/>
      <c r="T57" s="543">
        <f>T58</f>
        <v>150</v>
      </c>
      <c r="U57" s="167"/>
      <c r="V57" s="512"/>
      <c r="W57" s="543">
        <f>W58</f>
        <v>150</v>
      </c>
      <c r="X57" s="167"/>
      <c r="Y57" s="512"/>
      <c r="Z57" s="543">
        <f>Z58</f>
        <v>150</v>
      </c>
      <c r="AA57" s="167"/>
      <c r="AB57" s="512"/>
      <c r="AC57" s="543">
        <f>AC58</f>
        <v>750</v>
      </c>
      <c r="AD57" s="512"/>
      <c r="AE57" s="512"/>
      <c r="AF57" s="543">
        <f>AF58</f>
        <v>850</v>
      </c>
      <c r="AG57" s="512"/>
      <c r="AH57" s="512"/>
      <c r="AI57" s="543">
        <f>AI58</f>
        <v>1000</v>
      </c>
      <c r="AJ57" s="167"/>
    </row>
    <row r="58" spans="1:36" s="472" customFormat="1" ht="337.5" customHeight="1">
      <c r="A58" s="482" t="s">
        <v>557</v>
      </c>
      <c r="B58" s="475"/>
      <c r="C58" s="482" t="s">
        <v>558</v>
      </c>
      <c r="D58" s="482"/>
      <c r="E58" s="483" t="s">
        <v>582</v>
      </c>
      <c r="F58" s="449"/>
      <c r="G58" s="484"/>
      <c r="H58" s="559" t="s">
        <v>576</v>
      </c>
      <c r="I58" s="449"/>
      <c r="J58" s="449"/>
      <c r="K58" s="449"/>
      <c r="L58" s="449"/>
      <c r="M58" s="380"/>
      <c r="N58" s="380"/>
      <c r="O58" s="380"/>
      <c r="P58" s="380" t="s">
        <v>556</v>
      </c>
      <c r="Q58" s="485">
        <v>66.5</v>
      </c>
      <c r="R58" s="380"/>
      <c r="S58" s="380"/>
      <c r="T58" s="485">
        <v>150</v>
      </c>
      <c r="U58" s="380"/>
      <c r="V58" s="380" t="s">
        <v>556</v>
      </c>
      <c r="W58" s="486">
        <v>150</v>
      </c>
      <c r="X58" s="380"/>
      <c r="Y58" s="380" t="s">
        <v>556</v>
      </c>
      <c r="Z58" s="380">
        <v>150</v>
      </c>
      <c r="AA58" s="380"/>
      <c r="AB58" s="380" t="s">
        <v>556</v>
      </c>
      <c r="AC58" s="486">
        <v>750</v>
      </c>
      <c r="AD58" s="380"/>
      <c r="AE58" s="380" t="s">
        <v>556</v>
      </c>
      <c r="AF58" s="486">
        <v>850</v>
      </c>
      <c r="AG58" s="380"/>
      <c r="AH58" s="380" t="s">
        <v>556</v>
      </c>
      <c r="AI58" s="486">
        <v>1000</v>
      </c>
      <c r="AJ58" s="380"/>
    </row>
    <row r="59" spans="1:36" s="363" customFormat="1" ht="18" customHeight="1">
      <c r="A59" s="355"/>
      <c r="B59" s="355"/>
      <c r="C59" s="355"/>
      <c r="D59" s="355"/>
      <c r="E59" s="361"/>
      <c r="F59" s="362"/>
      <c r="G59" s="362"/>
      <c r="H59" s="560" t="s">
        <v>575</v>
      </c>
      <c r="I59" s="362"/>
      <c r="J59" s="362"/>
      <c r="K59" s="362"/>
      <c r="L59" s="362"/>
      <c r="M59" s="355"/>
      <c r="N59" s="355"/>
      <c r="O59" s="355"/>
      <c r="P59" s="355"/>
      <c r="Q59" s="454"/>
      <c r="R59" s="355"/>
      <c r="S59" s="355"/>
      <c r="T59" s="454"/>
      <c r="U59" s="355"/>
      <c r="V59" s="355"/>
      <c r="W59" s="454"/>
      <c r="X59" s="355"/>
      <c r="Y59" s="355"/>
      <c r="Z59" s="454"/>
      <c r="AA59" s="355"/>
      <c r="AB59" s="355"/>
      <c r="AC59" s="454"/>
      <c r="AD59" s="355"/>
      <c r="AE59" s="355"/>
      <c r="AF59" s="454"/>
      <c r="AG59" s="355"/>
      <c r="AH59" s="355"/>
      <c r="AI59" s="454"/>
      <c r="AJ59" s="355"/>
    </row>
    <row r="60" spans="1:36" s="363" customFormat="1" ht="18" customHeight="1">
      <c r="A60" s="355"/>
      <c r="B60" s="355"/>
      <c r="C60" s="355"/>
      <c r="D60" s="355"/>
      <c r="E60" s="361"/>
      <c r="F60" s="362"/>
      <c r="G60" s="362"/>
      <c r="H60" s="362"/>
      <c r="I60" s="362"/>
      <c r="J60" s="362"/>
      <c r="K60" s="362"/>
      <c r="L60" s="362"/>
      <c r="M60" s="355"/>
      <c r="N60" s="355"/>
      <c r="O60" s="355"/>
      <c r="P60" s="355"/>
      <c r="Q60" s="454"/>
      <c r="R60" s="355"/>
      <c r="S60" s="355"/>
      <c r="T60" s="454"/>
      <c r="U60" s="355"/>
      <c r="V60" s="355"/>
      <c r="W60" s="454"/>
      <c r="X60" s="355"/>
      <c r="Y60" s="355"/>
      <c r="Z60" s="454"/>
      <c r="AA60" s="355"/>
      <c r="AB60" s="355"/>
      <c r="AC60" s="454"/>
      <c r="AD60" s="355"/>
      <c r="AE60" s="355"/>
      <c r="AF60" s="454"/>
      <c r="AG60" s="355"/>
      <c r="AH60" s="355"/>
      <c r="AI60" s="454"/>
      <c r="AJ60" s="355"/>
    </row>
    <row r="61" spans="1:36" s="363" customFormat="1" ht="18" customHeight="1">
      <c r="A61" s="355"/>
      <c r="B61" s="355"/>
      <c r="C61" s="355"/>
      <c r="D61" s="355"/>
      <c r="E61" s="361"/>
      <c r="F61" s="362"/>
      <c r="G61" s="362"/>
      <c r="H61" s="362"/>
      <c r="I61" s="362"/>
      <c r="J61" s="362"/>
      <c r="K61" s="362"/>
      <c r="L61" s="362"/>
      <c r="M61" s="355"/>
      <c r="N61" s="355"/>
      <c r="O61" s="355"/>
      <c r="P61" s="355"/>
      <c r="Q61" s="454"/>
      <c r="R61" s="355"/>
      <c r="S61" s="355"/>
      <c r="T61" s="454"/>
      <c r="U61" s="355"/>
      <c r="V61" s="355"/>
      <c r="W61" s="454"/>
      <c r="X61" s="355"/>
      <c r="Y61" s="355"/>
      <c r="Z61" s="454"/>
      <c r="AA61" s="355"/>
      <c r="AB61" s="355"/>
      <c r="AC61" s="454"/>
      <c r="AD61" s="355"/>
      <c r="AE61" s="355"/>
      <c r="AF61" s="454"/>
      <c r="AG61" s="355"/>
      <c r="AH61" s="355"/>
      <c r="AI61" s="454"/>
      <c r="AJ61" s="355"/>
    </row>
    <row r="62" spans="1:35" ht="18">
      <c r="A62" s="452" t="s">
        <v>48</v>
      </c>
      <c r="AI62" s="454"/>
    </row>
    <row r="63" spans="1:5" ht="182.25" customHeight="1">
      <c r="A63" s="453" t="s">
        <v>201</v>
      </c>
      <c r="B63" s="453" t="s">
        <v>137</v>
      </c>
      <c r="C63" s="453" t="s">
        <v>206</v>
      </c>
      <c r="D63" s="453" t="s">
        <v>207</v>
      </c>
      <c r="E63" s="453" t="s">
        <v>223</v>
      </c>
    </row>
  </sheetData>
  <sheetProtection/>
  <mergeCells count="27">
    <mergeCell ref="A1:AJ1"/>
    <mergeCell ref="A5:B5"/>
    <mergeCell ref="F5:L5"/>
    <mergeCell ref="M5:AJ5"/>
    <mergeCell ref="F6:H6"/>
    <mergeCell ref="I6:J6"/>
    <mergeCell ref="K6:L6"/>
    <mergeCell ref="M6:AA6"/>
    <mergeCell ref="AB6:AJ6"/>
    <mergeCell ref="Y8:AA8"/>
    <mergeCell ref="AB8:AD8"/>
    <mergeCell ref="F7:F8"/>
    <mergeCell ref="G7:G8"/>
    <mergeCell ref="H7:H8"/>
    <mergeCell ref="I7:I8"/>
    <mergeCell ref="J7:J8"/>
    <mergeCell ref="K7:K8"/>
    <mergeCell ref="AE8:AG8"/>
    <mergeCell ref="AH8:AJ8"/>
    <mergeCell ref="L7:L8"/>
    <mergeCell ref="M7:R7"/>
    <mergeCell ref="S7:AA7"/>
    <mergeCell ref="AB7:AJ7"/>
    <mergeCell ref="M8:O8"/>
    <mergeCell ref="P8:R8"/>
    <mergeCell ref="S8:U8"/>
    <mergeCell ref="V8:X8"/>
  </mergeCells>
  <printOptions horizontalCentered="1"/>
  <pageMargins left="0.118110236220472" right="0.118110236220472" top="0.354330708661417" bottom="0.354330708661417" header="0.31496062992126" footer="0.118110236220472"/>
  <pageSetup fitToHeight="0" horizontalDpi="600" verticalDpi="600" orientation="landscape" paperSize="8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10" zoomScaleNormal="110" workbookViewId="0" topLeftCell="A6">
      <selection activeCell="E12" sqref="E12"/>
    </sheetView>
  </sheetViews>
  <sheetFormatPr defaultColWidth="9.140625" defaultRowHeight="15"/>
  <cols>
    <col min="1" max="1" width="13.8515625" style="153" customWidth="1"/>
    <col min="2" max="4" width="14.421875" style="153" customWidth="1"/>
    <col min="5" max="5" width="44.8515625" style="153" customWidth="1"/>
    <col min="6" max="6" width="12.140625" style="153" customWidth="1"/>
    <col min="7" max="13" width="13.421875" style="153" customWidth="1"/>
    <col min="14" max="14" width="13.421875" style="310" customWidth="1"/>
    <col min="15" max="15" width="13.421875" style="153" customWidth="1"/>
    <col min="16" max="16384" width="9.140625" style="153" customWidth="1"/>
  </cols>
  <sheetData>
    <row r="1" spans="1:14" ht="25.5">
      <c r="A1" s="599" t="s">
        <v>462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s="176" customFormat="1" ht="20.25">
      <c r="A2" s="175" t="s">
        <v>203</v>
      </c>
      <c r="C2" s="176" t="s">
        <v>202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s="176" customFormat="1" ht="20.25">
      <c r="A3" s="175" t="s">
        <v>217</v>
      </c>
      <c r="C3" s="305" t="s">
        <v>345</v>
      </c>
      <c r="N3" s="252"/>
    </row>
    <row r="4" spans="1:14" ht="14.25">
      <c r="A4" s="154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s="172" customFormat="1" ht="61.5">
      <c r="A5" s="600" t="s">
        <v>1</v>
      </c>
      <c r="B5" s="601"/>
      <c r="C5" s="180" t="s">
        <v>196</v>
      </c>
      <c r="D5" s="171" t="s">
        <v>219</v>
      </c>
      <c r="E5" s="170" t="s">
        <v>213</v>
      </c>
      <c r="F5" s="201"/>
      <c r="G5" s="602" t="s">
        <v>221</v>
      </c>
      <c r="H5" s="602"/>
      <c r="I5" s="602"/>
      <c r="J5" s="602"/>
      <c r="K5" s="602"/>
      <c r="L5" s="602"/>
      <c r="M5" s="602"/>
      <c r="N5" s="602"/>
    </row>
    <row r="6" spans="1:14" s="155" customFormat="1" ht="73.5" customHeight="1">
      <c r="A6" s="177" t="s">
        <v>195</v>
      </c>
      <c r="B6" s="178" t="s">
        <v>218</v>
      </c>
      <c r="C6" s="156"/>
      <c r="D6" s="156"/>
      <c r="E6" s="169" t="s">
        <v>205</v>
      </c>
      <c r="F6" s="169" t="s">
        <v>270</v>
      </c>
      <c r="G6" s="603" t="s">
        <v>17</v>
      </c>
      <c r="H6" s="603"/>
      <c r="I6" s="603"/>
      <c r="J6" s="603"/>
      <c r="K6" s="603"/>
      <c r="L6" s="603" t="s">
        <v>18</v>
      </c>
      <c r="M6" s="603"/>
      <c r="N6" s="603"/>
    </row>
    <row r="7" spans="1:14" s="155" customFormat="1" ht="71.25" customHeight="1">
      <c r="A7" s="156"/>
      <c r="B7" s="158"/>
      <c r="C7" s="156"/>
      <c r="D7" s="156"/>
      <c r="E7" s="157"/>
      <c r="F7" s="157"/>
      <c r="G7" s="594" t="s">
        <v>14</v>
      </c>
      <c r="H7" s="595"/>
      <c r="I7" s="596" t="s">
        <v>16</v>
      </c>
      <c r="J7" s="597"/>
      <c r="K7" s="598"/>
      <c r="L7" s="596" t="s">
        <v>15</v>
      </c>
      <c r="M7" s="597"/>
      <c r="N7" s="598"/>
    </row>
    <row r="8" spans="1:14" s="161" customFormat="1" ht="36" customHeight="1">
      <c r="A8" s="159"/>
      <c r="B8" s="160"/>
      <c r="C8" s="159"/>
      <c r="D8" s="159"/>
      <c r="E8" s="159"/>
      <c r="F8" s="159"/>
      <c r="G8" s="185" t="s">
        <v>197</v>
      </c>
      <c r="H8" s="185" t="s">
        <v>6</v>
      </c>
      <c r="I8" s="185" t="s">
        <v>7</v>
      </c>
      <c r="J8" s="185" t="s">
        <v>8</v>
      </c>
      <c r="K8" s="185" t="s">
        <v>9</v>
      </c>
      <c r="L8" s="187" t="s">
        <v>198</v>
      </c>
      <c r="M8" s="187" t="s">
        <v>199</v>
      </c>
      <c r="N8" s="188" t="s">
        <v>200</v>
      </c>
    </row>
    <row r="9" spans="1:14" s="161" customFormat="1" ht="14.25">
      <c r="A9" s="162"/>
      <c r="B9" s="163"/>
      <c r="C9" s="162"/>
      <c r="D9" s="162"/>
      <c r="E9" s="162"/>
      <c r="F9" s="162"/>
      <c r="G9" s="165" t="s">
        <v>210</v>
      </c>
      <c r="H9" s="165" t="s">
        <v>210</v>
      </c>
      <c r="I9" s="165" t="s">
        <v>210</v>
      </c>
      <c r="J9" s="165" t="s">
        <v>210</v>
      </c>
      <c r="K9" s="165" t="s">
        <v>210</v>
      </c>
      <c r="L9" s="165" t="s">
        <v>210</v>
      </c>
      <c r="M9" s="165" t="s">
        <v>210</v>
      </c>
      <c r="N9" s="165" t="s">
        <v>210</v>
      </c>
    </row>
    <row r="10" spans="1:14" s="161" customFormat="1" ht="18">
      <c r="A10" s="162"/>
      <c r="B10" s="163"/>
      <c r="C10" s="162"/>
      <c r="D10" s="162"/>
      <c r="E10" s="183" t="s">
        <v>269</v>
      </c>
      <c r="F10" s="183"/>
      <c r="G10" s="165">
        <f aca="true" t="shared" si="0" ref="G10:N10">G12+G19+G20</f>
        <v>57.243900000000004</v>
      </c>
      <c r="H10" s="165">
        <f t="shared" si="0"/>
        <v>104</v>
      </c>
      <c r="I10" s="165">
        <f t="shared" si="0"/>
        <v>180</v>
      </c>
      <c r="J10" s="165">
        <f t="shared" si="0"/>
        <v>195</v>
      </c>
      <c r="K10" s="165">
        <f t="shared" si="0"/>
        <v>290</v>
      </c>
      <c r="L10" s="165">
        <f t="shared" si="0"/>
        <v>815</v>
      </c>
      <c r="M10" s="165">
        <f t="shared" si="0"/>
        <v>815</v>
      </c>
      <c r="N10" s="165">
        <f t="shared" si="0"/>
        <v>715</v>
      </c>
    </row>
    <row r="11" spans="1:14" s="161" customFormat="1" ht="18">
      <c r="A11" s="162"/>
      <c r="B11" s="163"/>
      <c r="C11" s="162"/>
      <c r="D11" s="162"/>
      <c r="E11" s="254" t="s">
        <v>357</v>
      </c>
      <c r="F11" s="254"/>
      <c r="G11" s="165"/>
      <c r="H11" s="165"/>
      <c r="I11" s="165"/>
      <c r="J11" s="165"/>
      <c r="K11" s="165"/>
      <c r="L11" s="165"/>
      <c r="M11" s="165"/>
      <c r="N11" s="165"/>
    </row>
    <row r="12" spans="1:14" s="161" customFormat="1" ht="73.5" customHeight="1">
      <c r="A12" s="549" t="str">
        <f>แบบฟอร์มสำนักงบ!A50</f>
        <v>ด้านการสร้างความสามารถในการแข่งขันของประเทศ</v>
      </c>
      <c r="B12" s="550" t="str">
        <f>แบบฟอร์มสำนักงบ!B50</f>
        <v>พัฒนาผู้ประกอบการ/วิสหากิจขนาดกลางและขนาดย่อม</v>
      </c>
      <c r="C12" s="549" t="str">
        <f>แบบฟอร์มสำนักงบ!C50</f>
        <v>แผนงานบูรณาการส่งเสิรมวิสาหกิจขนาดกลางและขนาดย่อม</v>
      </c>
      <c r="D12" s="550" t="str">
        <f>แบบฟอร์มสำนักงบ!D50</f>
        <v>ด้านการสร้างความเข้มแข็งทางเศรษฐกิจและแข่งขันได้อย่างยั่งยืน</v>
      </c>
      <c r="E12" s="266" t="s">
        <v>358</v>
      </c>
      <c r="F12" s="433">
        <v>1</v>
      </c>
      <c r="G12" s="165">
        <v>13.1148</v>
      </c>
      <c r="H12" s="165">
        <f>แบบฟอร์มสำนักงบ!Q49</f>
        <v>24</v>
      </c>
      <c r="I12" s="165">
        <f>แบบฟอร์มสำนักงบ!T49</f>
        <v>60</v>
      </c>
      <c r="J12" s="165">
        <f>แบบฟอร์มสำนักงบ!T49</f>
        <v>60</v>
      </c>
      <c r="K12" s="165">
        <f>แบบฟอร์มสำนักงบ!T49</f>
        <v>60</v>
      </c>
      <c r="L12" s="165">
        <f>แบบฟอร์มสำนักงบ!AC49</f>
        <v>300</v>
      </c>
      <c r="M12" s="165">
        <f>แบบฟอร์มสำนักงบ!AF49</f>
        <v>300</v>
      </c>
      <c r="N12" s="165">
        <f>แบบฟอร์มสำนักงบ!AI50</f>
        <v>300</v>
      </c>
    </row>
    <row r="13" spans="1:14" s="161" customFormat="1" ht="18">
      <c r="A13" s="162"/>
      <c r="B13" s="163"/>
      <c r="C13" s="162"/>
      <c r="D13" s="162"/>
      <c r="E13" s="254" t="s">
        <v>359</v>
      </c>
      <c r="F13" s="254"/>
      <c r="G13" s="165"/>
      <c r="H13" s="165"/>
      <c r="I13" s="165"/>
      <c r="J13" s="165"/>
      <c r="K13" s="165"/>
      <c r="L13" s="165"/>
      <c r="M13" s="165"/>
      <c r="N13" s="165"/>
    </row>
    <row r="14" spans="1:14" s="161" customFormat="1" ht="18">
      <c r="A14" s="162"/>
      <c r="B14" s="163"/>
      <c r="C14" s="162"/>
      <c r="D14" s="162"/>
      <c r="E14" s="254" t="s">
        <v>360</v>
      </c>
      <c r="F14" s="254"/>
      <c r="G14" s="165"/>
      <c r="H14" s="165"/>
      <c r="I14" s="165"/>
      <c r="J14" s="165"/>
      <c r="K14" s="165"/>
      <c r="L14" s="165"/>
      <c r="M14" s="165"/>
      <c r="N14" s="165"/>
    </row>
    <row r="15" spans="1:14" s="161" customFormat="1" ht="18">
      <c r="A15" s="162"/>
      <c r="B15" s="163"/>
      <c r="C15" s="162"/>
      <c r="D15" s="162"/>
      <c r="E15" s="254" t="s">
        <v>361</v>
      </c>
      <c r="F15" s="254"/>
      <c r="G15" s="165"/>
      <c r="H15" s="165"/>
      <c r="I15" s="165"/>
      <c r="J15" s="165"/>
      <c r="K15" s="165"/>
      <c r="L15" s="165"/>
      <c r="M15" s="165"/>
      <c r="N15" s="165"/>
    </row>
    <row r="16" spans="1:14" s="161" customFormat="1" ht="18">
      <c r="A16" s="162"/>
      <c r="B16" s="163"/>
      <c r="C16" s="162"/>
      <c r="D16" s="162"/>
      <c r="E16" s="184" t="s">
        <v>362</v>
      </c>
      <c r="F16" s="184"/>
      <c r="G16" s="165"/>
      <c r="H16" s="165"/>
      <c r="I16" s="165"/>
      <c r="J16" s="165"/>
      <c r="K16" s="165"/>
      <c r="L16" s="165"/>
      <c r="M16" s="165"/>
      <c r="N16" s="165"/>
    </row>
    <row r="17" spans="1:14" s="161" customFormat="1" ht="18">
      <c r="A17" s="162"/>
      <c r="B17" s="163"/>
      <c r="C17" s="162"/>
      <c r="D17" s="162"/>
      <c r="E17" s="184" t="s">
        <v>363</v>
      </c>
      <c r="F17" s="184"/>
      <c r="G17" s="165"/>
      <c r="H17" s="165"/>
      <c r="I17" s="165"/>
      <c r="J17" s="165"/>
      <c r="K17" s="165"/>
      <c r="L17" s="165"/>
      <c r="M17" s="165"/>
      <c r="N17" s="165"/>
    </row>
    <row r="18" spans="1:14" s="161" customFormat="1" ht="18">
      <c r="A18" s="162"/>
      <c r="B18" s="163"/>
      <c r="C18" s="162"/>
      <c r="D18" s="162"/>
      <c r="E18" s="184" t="s">
        <v>364</v>
      </c>
      <c r="F18" s="184"/>
      <c r="G18" s="165"/>
      <c r="H18" s="165"/>
      <c r="I18" s="165"/>
      <c r="J18" s="165"/>
      <c r="K18" s="165"/>
      <c r="L18" s="165"/>
      <c r="M18" s="165"/>
      <c r="N18" s="165"/>
    </row>
    <row r="19" spans="1:14" s="546" customFormat="1" ht="92.25" customHeight="1">
      <c r="A19" s="549" t="str">
        <f>แบบฟอร์มสำนักงบ!A52</f>
        <v>ด้านการจัดการนำและสร้างการเจริญเติบโตบนคุณภาพชีวิตที่เป็นมิตรกับสิ่งแวดล้อม</v>
      </c>
      <c r="B19" s="550" t="str">
        <f>แบบฟอร์มสำนักงบ!B52</f>
        <v>พัฒนาเมืองอุตสาหกรรมเชิงนิเวศและเมืองที่เป็นมิตรกับสิ่งแวดล้อม(ของเสียเมืองอุตสาหกรรมเชิงนเวศ เมืองเกษตรสีเขียว คาร์บอนต่ำ)</v>
      </c>
      <c r="C19" s="549" t="str">
        <f>แบบฟอร์มสำนักงบ!C52</f>
        <v>แผนงานบูรณาการบริหารจัดการขยะและสิ่งแวดล้อม</v>
      </c>
      <c r="D19" s="550" t="str">
        <f>แบบฟอร์มสำนักงบ!D52</f>
        <v>ด้านการเติบโตที่เป็นมิตรกับสิ่งแวดล้อมเพื่อการพัฒนาอย่างยั่งยืน</v>
      </c>
      <c r="E19" s="544" t="s">
        <v>365</v>
      </c>
      <c r="F19" s="545">
        <v>2</v>
      </c>
      <c r="G19" s="373">
        <v>44.1291</v>
      </c>
      <c r="H19" s="373">
        <f>แบบฟอร์มสำนักงบ!Q51</f>
        <v>70</v>
      </c>
      <c r="I19" s="373">
        <f>แบบฟอร์มสำนักงบ!T51</f>
        <v>100</v>
      </c>
      <c r="J19" s="373">
        <f>แบบฟอร์มสำนักงบ!W51</f>
        <v>115</v>
      </c>
      <c r="K19" s="373">
        <f>แบบฟอร์มสำนักงบ!Z51</f>
        <v>130</v>
      </c>
      <c r="L19" s="373">
        <f>แบบฟอร์มสำนักงบ!AC51</f>
        <v>415</v>
      </c>
      <c r="M19" s="373">
        <f>แบบฟอร์มสำนักงบ!AF51</f>
        <v>415</v>
      </c>
      <c r="N19" s="373">
        <f>แบบฟอร์มสำนักงบ!AI52</f>
        <v>415</v>
      </c>
    </row>
    <row r="20" spans="1:14" s="546" customFormat="1" ht="86.25" customHeight="1">
      <c r="A20" s="547" t="str">
        <f>แบบฟอร์มสำนักงบ!A56</f>
        <v>ด้านการจัดการนำและสร้างการเจริญเติบโตบนคุณภาพชีวิตที่เป็นมิตรกับสิ่งแวดล้อม</v>
      </c>
      <c r="B20" s="548" t="str">
        <f>แบบฟอร์มสำนักงบ!B56</f>
        <v>พัฒนาและใช้พลังงานที่เป็นมิตรกับสิ่งแวดล้อม</v>
      </c>
      <c r="C20" s="547" t="str">
        <f>แบบฟอร์มสำนักงบ!C56</f>
        <v>แผนงานบูรณาการพัฒนาและเพิ่มประสิทธิภาพการใช้พลังงานที่เป็นมติรกับสิ่งแวดล้อม</v>
      </c>
      <c r="D20" s="548" t="str">
        <f>แบบฟอร์มสำนักงบ!D56</f>
        <v>ด้านการเติบโตที่เป็ฯมิตรกับสิ่งแวดล้อมเพื่อการพัฒนาอย่างยั่งยืน</v>
      </c>
      <c r="E20" s="544" t="s">
        <v>366</v>
      </c>
      <c r="F20" s="545">
        <v>1</v>
      </c>
      <c r="G20" s="373"/>
      <c r="H20" s="373">
        <f>แบบฟอร์มสำนักงบ!Q55</f>
        <v>10</v>
      </c>
      <c r="I20" s="373">
        <f>แบบฟอร์มสำนักงบ!T55</f>
        <v>20</v>
      </c>
      <c r="J20" s="373">
        <f>แบบฟอร์มสำนักงบ!Z55</f>
        <v>20</v>
      </c>
      <c r="K20" s="373">
        <f>แบบฟอร์มสำนักงบ!AC55</f>
        <v>100</v>
      </c>
      <c r="L20" s="373">
        <f>แบบฟอร์มสำนักงบ!AC55</f>
        <v>100</v>
      </c>
      <c r="M20" s="373">
        <f>แบบฟอร์มสำนักงบ!AF55</f>
        <v>100</v>
      </c>
      <c r="N20" s="373">
        <f>แบบฟอร์มสำนักงบ!AI56</f>
        <v>0</v>
      </c>
    </row>
    <row r="21" spans="1:14" s="161" customFormat="1" ht="18">
      <c r="A21" s="162"/>
      <c r="B21" s="163"/>
      <c r="C21" s="162"/>
      <c r="D21" s="162"/>
      <c r="E21" s="184"/>
      <c r="F21" s="184"/>
      <c r="G21" s="165"/>
      <c r="H21" s="165"/>
      <c r="I21" s="165"/>
      <c r="J21" s="165"/>
      <c r="K21" s="165"/>
      <c r="L21" s="165"/>
      <c r="M21" s="165"/>
      <c r="N21" s="165"/>
    </row>
    <row r="22" spans="1:14" s="161" customFormat="1" ht="18">
      <c r="A22" s="159"/>
      <c r="B22" s="160"/>
      <c r="C22" s="159"/>
      <c r="D22" s="159"/>
      <c r="E22" s="179"/>
      <c r="F22" s="179"/>
      <c r="G22" s="167"/>
      <c r="H22" s="167"/>
      <c r="I22" s="168"/>
      <c r="J22" s="168"/>
      <c r="K22" s="168"/>
      <c r="L22" s="168"/>
      <c r="M22" s="168"/>
      <c r="N22" s="168"/>
    </row>
    <row r="23" ht="18">
      <c r="A23" s="174"/>
    </row>
    <row r="24" spans="1:6" ht="182.25" customHeight="1">
      <c r="A24" s="173"/>
      <c r="B24" s="173"/>
      <c r="C24" s="173"/>
      <c r="D24" s="173"/>
      <c r="E24" s="173"/>
      <c r="F24" s="173"/>
    </row>
  </sheetData>
  <sheetProtection/>
  <mergeCells count="8">
    <mergeCell ref="G7:H7"/>
    <mergeCell ref="I7:K7"/>
    <mergeCell ref="L7:N7"/>
    <mergeCell ref="A1:N1"/>
    <mergeCell ref="A5:B5"/>
    <mergeCell ref="G5:N5"/>
    <mergeCell ref="G6:K6"/>
    <mergeCell ref="L6:N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97"/>
  <sheetViews>
    <sheetView zoomScale="80" zoomScaleNormal="80" workbookViewId="0" topLeftCell="A52">
      <selection activeCell="I59" sqref="I59"/>
    </sheetView>
  </sheetViews>
  <sheetFormatPr defaultColWidth="9.140625" defaultRowHeight="15"/>
  <cols>
    <col min="1" max="1" width="12.140625" style="153" customWidth="1"/>
    <col min="2" max="2" width="12.7109375" style="153" customWidth="1"/>
    <col min="3" max="4" width="14.421875" style="153" customWidth="1"/>
    <col min="5" max="5" width="44.8515625" style="153" customWidth="1"/>
    <col min="6" max="6" width="10.8515625" style="341" customWidth="1"/>
    <col min="7" max="7" width="5.00390625" style="153" bestFit="1" customWidth="1"/>
    <col min="8" max="8" width="7.421875" style="153" bestFit="1" customWidth="1"/>
    <col min="9" max="9" width="7.28125" style="153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11.140625" style="153" bestFit="1" customWidth="1"/>
    <col min="19" max="19" width="8.00390625" style="153" bestFit="1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6.28125" style="153" bestFit="1" customWidth="1"/>
    <col min="30" max="30" width="7.421875" style="153" bestFit="1" customWidth="1"/>
    <col min="31" max="31" width="8.00390625" style="153" bestFit="1" customWidth="1"/>
    <col min="32" max="32" width="6.28125" style="153" bestFit="1" customWidth="1"/>
    <col min="33" max="33" width="7.421875" style="153" bestFit="1" customWidth="1"/>
    <col min="34" max="34" width="8.00390625" style="153" bestFit="1" customWidth="1"/>
    <col min="35" max="35" width="6.28125" style="153" bestFit="1" customWidth="1"/>
    <col min="36" max="36" width="7.421875" style="153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463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6" s="176" customFormat="1" ht="20.25">
      <c r="A2" s="175" t="s">
        <v>203</v>
      </c>
      <c r="C2" s="176" t="s">
        <v>202</v>
      </c>
      <c r="F2" s="340"/>
    </row>
    <row r="3" spans="1:6" s="176" customFormat="1" ht="20.25">
      <c r="A3" s="175" t="s">
        <v>217</v>
      </c>
      <c r="C3" s="305" t="s">
        <v>345</v>
      </c>
      <c r="F3" s="340"/>
    </row>
    <row r="4" ht="14.25">
      <c r="A4" s="154"/>
    </row>
    <row r="5" spans="1:37" s="172" customFormat="1" ht="65.25" customHeight="1">
      <c r="A5" s="604" t="s">
        <v>1</v>
      </c>
      <c r="B5" s="605"/>
      <c r="C5" s="349" t="s">
        <v>196</v>
      </c>
      <c r="D5" s="171" t="s">
        <v>219</v>
      </c>
      <c r="E5" s="170" t="s">
        <v>213</v>
      </c>
      <c r="F5" s="316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350" t="s">
        <v>195</v>
      </c>
      <c r="B6" s="178" t="s">
        <v>218</v>
      </c>
      <c r="C6" s="164" t="s">
        <v>342</v>
      </c>
      <c r="D6" s="610" t="s">
        <v>351</v>
      </c>
      <c r="E6" s="181" t="s">
        <v>308</v>
      </c>
      <c r="F6" s="342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308" t="s">
        <v>201</v>
      </c>
      <c r="B7" s="351" t="s">
        <v>350</v>
      </c>
      <c r="C7" s="156"/>
      <c r="D7" s="611"/>
      <c r="E7" s="181" t="s">
        <v>224</v>
      </c>
      <c r="F7" s="342"/>
      <c r="G7" s="613" t="s">
        <v>209</v>
      </c>
      <c r="H7" s="613" t="s">
        <v>210</v>
      </c>
      <c r="I7" s="613" t="s">
        <v>216</v>
      </c>
      <c r="J7" s="613" t="s">
        <v>208</v>
      </c>
      <c r="K7" s="613" t="s">
        <v>210</v>
      </c>
      <c r="L7" s="613" t="s">
        <v>208</v>
      </c>
      <c r="M7" s="613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159"/>
      <c r="B8" s="160"/>
      <c r="C8" s="159"/>
      <c r="D8" s="160"/>
      <c r="E8" s="159"/>
      <c r="F8" s="343"/>
      <c r="G8" s="614"/>
      <c r="H8" s="614"/>
      <c r="I8" s="614"/>
      <c r="J8" s="614"/>
      <c r="K8" s="614"/>
      <c r="L8" s="614"/>
      <c r="M8" s="614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344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8.75" customHeight="1">
      <c r="A10" s="162"/>
      <c r="B10" s="163"/>
      <c r="C10" s="162"/>
      <c r="D10" s="162"/>
      <c r="E10" s="182" t="s">
        <v>317</v>
      </c>
      <c r="F10" s="324"/>
      <c r="G10" s="164"/>
      <c r="H10" s="164"/>
      <c r="I10" s="164"/>
      <c r="J10" s="164"/>
      <c r="K10" s="164"/>
      <c r="L10" s="164"/>
      <c r="M10" s="164"/>
      <c r="N10" s="245"/>
      <c r="O10" s="165"/>
      <c r="P10" s="165"/>
      <c r="Q10" s="165"/>
      <c r="R10" s="244">
        <f>SUM(R11+R54)</f>
        <v>6947.6849999999995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</row>
    <row r="11" spans="1:37" s="161" customFormat="1" ht="20.25">
      <c r="A11" s="162"/>
      <c r="B11" s="163"/>
      <c r="C11" s="162"/>
      <c r="D11" s="162"/>
      <c r="E11" s="215" t="s">
        <v>369</v>
      </c>
      <c r="F11" s="316"/>
      <c r="G11" s="247"/>
      <c r="H11" s="247"/>
      <c r="I11" s="247"/>
      <c r="J11" s="247"/>
      <c r="K11" s="247"/>
      <c r="L11" s="247"/>
      <c r="M11" s="247"/>
      <c r="N11" s="165"/>
      <c r="O11" s="165"/>
      <c r="P11" s="165"/>
      <c r="Q11" s="165"/>
      <c r="R11" s="242">
        <f>SUM(R12+R19)</f>
        <v>1678.3149999999998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</row>
    <row r="12" spans="1:37" s="161" customFormat="1" ht="40.5">
      <c r="A12" s="162"/>
      <c r="B12" s="163"/>
      <c r="C12" s="162"/>
      <c r="D12" s="162"/>
      <c r="E12" s="189" t="s">
        <v>367</v>
      </c>
      <c r="F12" s="352"/>
      <c r="G12" s="247"/>
      <c r="H12" s="247"/>
      <c r="I12" s="247"/>
      <c r="J12" s="247"/>
      <c r="K12" s="247"/>
      <c r="L12" s="247"/>
      <c r="M12" s="247"/>
      <c r="N12" s="165"/>
      <c r="O12" s="165"/>
      <c r="P12" s="165"/>
      <c r="Q12" s="165"/>
      <c r="R12" s="241">
        <f>SUM(R13:R18)</f>
        <v>240.7</v>
      </c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</row>
    <row r="13" spans="1:37" s="161" customFormat="1" ht="61.5">
      <c r="A13" s="162"/>
      <c r="B13" s="163"/>
      <c r="C13" s="162"/>
      <c r="D13" s="162"/>
      <c r="E13" s="190" t="s">
        <v>377</v>
      </c>
      <c r="F13" s="347" t="s">
        <v>227</v>
      </c>
      <c r="G13" s="250"/>
      <c r="H13" s="250"/>
      <c r="I13" s="250"/>
      <c r="J13" s="250"/>
      <c r="K13" s="250"/>
      <c r="L13" s="250"/>
      <c r="M13" s="248"/>
      <c r="N13" s="246"/>
      <c r="O13" s="165"/>
      <c r="P13" s="165"/>
      <c r="Q13" s="165"/>
      <c r="R13" s="203">
        <v>100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</row>
    <row r="14" spans="1:37" s="161" customFormat="1" ht="40.5">
      <c r="A14" s="162"/>
      <c r="B14" s="163"/>
      <c r="C14" s="162"/>
      <c r="D14" s="162"/>
      <c r="E14" s="191" t="s">
        <v>225</v>
      </c>
      <c r="F14" s="346" t="s">
        <v>228</v>
      </c>
      <c r="G14" s="250"/>
      <c r="H14" s="250"/>
      <c r="I14" s="250"/>
      <c r="J14" s="250"/>
      <c r="K14" s="250"/>
      <c r="L14" s="250"/>
      <c r="M14" s="248"/>
      <c r="N14" s="165"/>
      <c r="O14" s="165"/>
      <c r="P14" s="165"/>
      <c r="Q14" s="165"/>
      <c r="R14" s="204">
        <v>12.2</v>
      </c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spans="1:37" s="161" customFormat="1" ht="40.5">
      <c r="A15" s="162"/>
      <c r="B15" s="163"/>
      <c r="C15" s="162"/>
      <c r="D15" s="162"/>
      <c r="E15" s="192" t="s">
        <v>378</v>
      </c>
      <c r="F15" s="346" t="s">
        <v>229</v>
      </c>
      <c r="G15" s="250"/>
      <c r="H15" s="250"/>
      <c r="I15" s="250"/>
      <c r="J15" s="250"/>
      <c r="K15" s="250"/>
      <c r="L15" s="250"/>
      <c r="M15" s="248"/>
      <c r="N15" s="165"/>
      <c r="O15" s="165"/>
      <c r="P15" s="165"/>
      <c r="Q15" s="165"/>
      <c r="R15" s="205">
        <v>20</v>
      </c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</row>
    <row r="16" spans="1:37" s="161" customFormat="1" ht="61.5">
      <c r="A16" s="162"/>
      <c r="B16" s="163"/>
      <c r="C16" s="162"/>
      <c r="D16" s="162"/>
      <c r="E16" s="191" t="s">
        <v>379</v>
      </c>
      <c r="F16" s="346" t="s">
        <v>230</v>
      </c>
      <c r="G16" s="250"/>
      <c r="H16" s="250"/>
      <c r="I16" s="250"/>
      <c r="J16" s="250"/>
      <c r="K16" s="250"/>
      <c r="L16" s="250"/>
      <c r="M16" s="248"/>
      <c r="N16" s="165"/>
      <c r="O16" s="165"/>
      <c r="P16" s="165"/>
      <c r="Q16" s="165"/>
      <c r="R16" s="206">
        <v>70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</row>
    <row r="17" spans="1:37" s="161" customFormat="1" ht="40.5">
      <c r="A17" s="162"/>
      <c r="B17" s="163"/>
      <c r="C17" s="162"/>
      <c r="D17" s="162"/>
      <c r="E17" s="192" t="s">
        <v>380</v>
      </c>
      <c r="F17" s="346" t="s">
        <v>231</v>
      </c>
      <c r="G17" s="250"/>
      <c r="H17" s="250"/>
      <c r="I17" s="250"/>
      <c r="J17" s="250"/>
      <c r="K17" s="250"/>
      <c r="L17" s="250"/>
      <c r="M17" s="248"/>
      <c r="N17" s="165"/>
      <c r="O17" s="165"/>
      <c r="P17" s="165"/>
      <c r="Q17" s="165"/>
      <c r="R17" s="204">
        <v>10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</row>
    <row r="18" spans="1:37" s="161" customFormat="1" ht="40.5">
      <c r="A18" s="162"/>
      <c r="B18" s="163"/>
      <c r="C18" s="162"/>
      <c r="D18" s="162"/>
      <c r="E18" s="193" t="s">
        <v>381</v>
      </c>
      <c r="F18" s="346" t="s">
        <v>232</v>
      </c>
      <c r="G18" s="250"/>
      <c r="H18" s="250"/>
      <c r="I18" s="250"/>
      <c r="J18" s="250"/>
      <c r="K18" s="250"/>
      <c r="L18" s="250"/>
      <c r="M18" s="248"/>
      <c r="N18" s="165"/>
      <c r="O18" s="165"/>
      <c r="P18" s="165"/>
      <c r="Q18" s="165"/>
      <c r="R18" s="204">
        <v>28.5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</row>
    <row r="19" spans="1:37" s="161" customFormat="1" ht="40.5">
      <c r="A19" s="162"/>
      <c r="B19" s="163"/>
      <c r="C19" s="162"/>
      <c r="D19" s="162"/>
      <c r="E19" s="189" t="s">
        <v>368</v>
      </c>
      <c r="F19" s="345"/>
      <c r="G19" s="250"/>
      <c r="H19" s="250"/>
      <c r="I19" s="250"/>
      <c r="J19" s="250"/>
      <c r="K19" s="250"/>
      <c r="L19" s="250"/>
      <c r="M19" s="248"/>
      <c r="N19" s="165"/>
      <c r="O19" s="165"/>
      <c r="P19" s="165"/>
      <c r="Q19" s="165"/>
      <c r="R19" s="207">
        <f>SUM(R20:R53)</f>
        <v>1437.6149999999998</v>
      </c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</row>
    <row r="20" spans="1:37" s="161" customFormat="1" ht="40.5">
      <c r="A20" s="162"/>
      <c r="B20" s="163"/>
      <c r="C20" s="162"/>
      <c r="D20" s="162"/>
      <c r="E20" s="194" t="s">
        <v>382</v>
      </c>
      <c r="F20" s="267" t="s">
        <v>234</v>
      </c>
      <c r="G20" s="250"/>
      <c r="H20" s="250"/>
      <c r="I20" s="250"/>
      <c r="J20" s="250"/>
      <c r="K20" s="250"/>
      <c r="L20" s="250"/>
      <c r="M20" s="248"/>
      <c r="N20" s="165"/>
      <c r="O20" s="165"/>
      <c r="P20" s="165"/>
      <c r="Q20" s="165"/>
      <c r="R20" s="208">
        <v>727.9999999999999</v>
      </c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</row>
    <row r="21" spans="1:37" s="161" customFormat="1" ht="61.5">
      <c r="A21" s="162"/>
      <c r="B21" s="163"/>
      <c r="C21" s="162"/>
      <c r="D21" s="162"/>
      <c r="E21" s="195" t="s">
        <v>383</v>
      </c>
      <c r="F21" s="267" t="s">
        <v>234</v>
      </c>
      <c r="G21" s="250"/>
      <c r="H21" s="250"/>
      <c r="I21" s="250"/>
      <c r="J21" s="250"/>
      <c r="K21" s="250"/>
      <c r="L21" s="250"/>
      <c r="M21" s="248"/>
      <c r="N21" s="165"/>
      <c r="O21" s="165"/>
      <c r="P21" s="165"/>
      <c r="Q21" s="165"/>
      <c r="R21" s="208">
        <v>5</v>
      </c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</row>
    <row r="22" spans="1:37" s="161" customFormat="1" ht="61.5">
      <c r="A22" s="162"/>
      <c r="B22" s="163"/>
      <c r="C22" s="162"/>
      <c r="D22" s="162"/>
      <c r="E22" s="195" t="s">
        <v>384</v>
      </c>
      <c r="F22" s="267" t="s">
        <v>234</v>
      </c>
      <c r="G22" s="250"/>
      <c r="H22" s="250"/>
      <c r="I22" s="250"/>
      <c r="J22" s="250"/>
      <c r="K22" s="250"/>
      <c r="L22" s="250"/>
      <c r="M22" s="248"/>
      <c r="N22" s="165"/>
      <c r="O22" s="165"/>
      <c r="P22" s="165"/>
      <c r="Q22" s="165"/>
      <c r="R22" s="208">
        <v>20</v>
      </c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</row>
    <row r="23" spans="1:37" s="161" customFormat="1" ht="61.5">
      <c r="A23" s="162"/>
      <c r="B23" s="163"/>
      <c r="C23" s="162"/>
      <c r="D23" s="162"/>
      <c r="E23" s="196" t="s">
        <v>385</v>
      </c>
      <c r="F23" s="267" t="s">
        <v>235</v>
      </c>
      <c r="G23" s="250"/>
      <c r="H23" s="250"/>
      <c r="I23" s="250"/>
      <c r="J23" s="250"/>
      <c r="K23" s="250"/>
      <c r="L23" s="250"/>
      <c r="M23" s="248"/>
      <c r="N23" s="165"/>
      <c r="O23" s="165"/>
      <c r="P23" s="165"/>
      <c r="Q23" s="165"/>
      <c r="R23" s="209">
        <v>10.925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</row>
    <row r="24" spans="1:37" s="161" customFormat="1" ht="61.5">
      <c r="A24" s="162"/>
      <c r="B24" s="163"/>
      <c r="C24" s="162"/>
      <c r="D24" s="162"/>
      <c r="E24" s="196" t="s">
        <v>386</v>
      </c>
      <c r="F24" s="267" t="s">
        <v>236</v>
      </c>
      <c r="G24" s="250"/>
      <c r="H24" s="250"/>
      <c r="I24" s="250"/>
      <c r="J24" s="250"/>
      <c r="K24" s="250"/>
      <c r="L24" s="250"/>
      <c r="M24" s="248"/>
      <c r="N24" s="165"/>
      <c r="O24" s="165"/>
      <c r="P24" s="165"/>
      <c r="Q24" s="165"/>
      <c r="R24" s="210">
        <v>55.34</v>
      </c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</row>
    <row r="25" spans="1:37" s="161" customFormat="1" ht="40.5">
      <c r="A25" s="162"/>
      <c r="B25" s="163"/>
      <c r="C25" s="162"/>
      <c r="D25" s="162"/>
      <c r="E25" s="196" t="s">
        <v>479</v>
      </c>
      <c r="F25" s="267" t="s">
        <v>237</v>
      </c>
      <c r="G25" s="250"/>
      <c r="H25" s="250"/>
      <c r="I25" s="250"/>
      <c r="J25" s="250"/>
      <c r="K25" s="250"/>
      <c r="L25" s="250"/>
      <c r="M25" s="248"/>
      <c r="N25" s="165"/>
      <c r="O25" s="165"/>
      <c r="P25" s="165"/>
      <c r="Q25" s="165"/>
      <c r="R25" s="209">
        <v>40</v>
      </c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</row>
    <row r="26" spans="1:37" s="161" customFormat="1" ht="61.5">
      <c r="A26" s="162"/>
      <c r="B26" s="163"/>
      <c r="C26" s="162"/>
      <c r="D26" s="162"/>
      <c r="E26" s="194" t="s">
        <v>387</v>
      </c>
      <c r="F26" s="267" t="s">
        <v>238</v>
      </c>
      <c r="G26" s="250"/>
      <c r="H26" s="250"/>
      <c r="I26" s="250"/>
      <c r="J26" s="250"/>
      <c r="K26" s="250"/>
      <c r="L26" s="250"/>
      <c r="M26" s="248"/>
      <c r="N26" s="165"/>
      <c r="O26" s="165"/>
      <c r="P26" s="165"/>
      <c r="Q26" s="165"/>
      <c r="R26" s="209">
        <v>10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</row>
    <row r="27" spans="1:37" s="161" customFormat="1" ht="40.5">
      <c r="A27" s="162"/>
      <c r="B27" s="163"/>
      <c r="C27" s="162"/>
      <c r="D27" s="162"/>
      <c r="E27" s="194" t="s">
        <v>388</v>
      </c>
      <c r="F27" s="267" t="s">
        <v>238</v>
      </c>
      <c r="G27" s="250"/>
      <c r="H27" s="250"/>
      <c r="I27" s="250"/>
      <c r="J27" s="250"/>
      <c r="K27" s="250"/>
      <c r="L27" s="250"/>
      <c r="M27" s="248"/>
      <c r="N27" s="165"/>
      <c r="O27" s="165"/>
      <c r="P27" s="165"/>
      <c r="Q27" s="165"/>
      <c r="R27" s="210">
        <v>20</v>
      </c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</row>
    <row r="28" spans="1:37" s="161" customFormat="1" ht="61.5">
      <c r="A28" s="162"/>
      <c r="B28" s="163"/>
      <c r="C28" s="162"/>
      <c r="D28" s="162"/>
      <c r="E28" s="194" t="s">
        <v>389</v>
      </c>
      <c r="F28" s="267" t="s">
        <v>239</v>
      </c>
      <c r="G28" s="250"/>
      <c r="H28" s="250"/>
      <c r="I28" s="250"/>
      <c r="J28" s="250"/>
      <c r="K28" s="250"/>
      <c r="L28" s="250"/>
      <c r="M28" s="248"/>
      <c r="N28" s="165"/>
      <c r="O28" s="165"/>
      <c r="P28" s="165"/>
      <c r="Q28" s="165"/>
      <c r="R28" s="209">
        <v>31</v>
      </c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</row>
    <row r="29" spans="1:37" s="161" customFormat="1" ht="40.5">
      <c r="A29" s="159"/>
      <c r="B29" s="160"/>
      <c r="C29" s="159"/>
      <c r="D29" s="160"/>
      <c r="E29" s="196" t="s">
        <v>390</v>
      </c>
      <c r="F29" s="267" t="s">
        <v>239</v>
      </c>
      <c r="G29" s="250"/>
      <c r="H29" s="250"/>
      <c r="I29" s="250"/>
      <c r="J29" s="250"/>
      <c r="K29" s="250"/>
      <c r="L29" s="250"/>
      <c r="M29" s="248"/>
      <c r="N29" s="165"/>
      <c r="O29" s="165"/>
      <c r="P29" s="165"/>
      <c r="Q29" s="165"/>
      <c r="R29" s="211">
        <v>5</v>
      </c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</row>
    <row r="30" spans="1:37" s="161" customFormat="1" ht="61.5">
      <c r="A30" s="162"/>
      <c r="B30" s="163"/>
      <c r="C30" s="162"/>
      <c r="D30" s="162"/>
      <c r="E30" s="196" t="s">
        <v>391</v>
      </c>
      <c r="F30" s="267" t="s">
        <v>239</v>
      </c>
      <c r="G30" s="250"/>
      <c r="H30" s="250"/>
      <c r="I30" s="250"/>
      <c r="J30" s="250"/>
      <c r="K30" s="250"/>
      <c r="L30" s="250"/>
      <c r="M30" s="248"/>
      <c r="N30" s="165"/>
      <c r="O30" s="165"/>
      <c r="P30" s="165"/>
      <c r="Q30" s="165"/>
      <c r="R30" s="212">
        <v>27</v>
      </c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</row>
    <row r="31" spans="1:37" s="161" customFormat="1" ht="81.75">
      <c r="A31" s="162"/>
      <c r="B31" s="163"/>
      <c r="C31" s="162"/>
      <c r="D31" s="162"/>
      <c r="E31" s="196" t="s">
        <v>392</v>
      </c>
      <c r="F31" s="267" t="s">
        <v>239</v>
      </c>
      <c r="G31" s="250"/>
      <c r="H31" s="250"/>
      <c r="I31" s="250"/>
      <c r="J31" s="250"/>
      <c r="K31" s="250"/>
      <c r="L31" s="250"/>
      <c r="M31" s="248"/>
      <c r="N31" s="165"/>
      <c r="O31" s="165"/>
      <c r="P31" s="165"/>
      <c r="Q31" s="165"/>
      <c r="R31" s="211">
        <v>5</v>
      </c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</row>
    <row r="32" spans="1:37" s="161" customFormat="1" ht="61.5">
      <c r="A32" s="162"/>
      <c r="B32" s="163"/>
      <c r="C32" s="162"/>
      <c r="D32" s="162"/>
      <c r="E32" s="194" t="s">
        <v>393</v>
      </c>
      <c r="F32" s="267" t="s">
        <v>239</v>
      </c>
      <c r="G32" s="250"/>
      <c r="H32" s="250"/>
      <c r="I32" s="250"/>
      <c r="J32" s="250"/>
      <c r="K32" s="250"/>
      <c r="L32" s="250"/>
      <c r="M32" s="248"/>
      <c r="N32" s="167"/>
      <c r="O32" s="167"/>
      <c r="P32" s="167"/>
      <c r="Q32" s="167"/>
      <c r="R32" s="213">
        <v>10.4</v>
      </c>
      <c r="S32" s="167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</row>
    <row r="33" spans="1:37" ht="40.5">
      <c r="A33" s="251"/>
      <c r="B33" s="251"/>
      <c r="C33" s="251"/>
      <c r="D33" s="251"/>
      <c r="E33" s="196" t="s">
        <v>394</v>
      </c>
      <c r="F33" s="267" t="s">
        <v>239</v>
      </c>
      <c r="G33" s="230"/>
      <c r="H33" s="230"/>
      <c r="I33" s="230"/>
      <c r="J33" s="230"/>
      <c r="K33" s="230"/>
      <c r="L33" s="230"/>
      <c r="M33" s="249"/>
      <c r="N33" s="230"/>
      <c r="O33" s="230"/>
      <c r="P33" s="230"/>
      <c r="Q33" s="230"/>
      <c r="R33" s="209">
        <v>14.55</v>
      </c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</row>
    <row r="34" spans="1:37" ht="40.5">
      <c r="A34" s="239"/>
      <c r="B34" s="239"/>
      <c r="C34" s="239"/>
      <c r="D34" s="239"/>
      <c r="E34" s="194" t="s">
        <v>395</v>
      </c>
      <c r="F34" s="267" t="s">
        <v>267</v>
      </c>
      <c r="G34" s="230"/>
      <c r="H34" s="230"/>
      <c r="I34" s="230"/>
      <c r="J34" s="230"/>
      <c r="K34" s="230"/>
      <c r="L34" s="230"/>
      <c r="M34" s="249"/>
      <c r="N34" s="230"/>
      <c r="O34" s="230"/>
      <c r="P34" s="230"/>
      <c r="Q34" s="230"/>
      <c r="R34" s="209">
        <v>13.3</v>
      </c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</row>
    <row r="35" spans="1:37" ht="61.5">
      <c r="A35" s="239"/>
      <c r="B35" s="239"/>
      <c r="C35" s="239"/>
      <c r="D35" s="239"/>
      <c r="E35" s="190" t="s">
        <v>396</v>
      </c>
      <c r="F35" s="267" t="s">
        <v>240</v>
      </c>
      <c r="G35" s="230"/>
      <c r="H35" s="230"/>
      <c r="I35" s="230"/>
      <c r="J35" s="230"/>
      <c r="K35" s="230"/>
      <c r="L35" s="230"/>
      <c r="M35" s="249"/>
      <c r="N35" s="230"/>
      <c r="O35" s="230"/>
      <c r="P35" s="230"/>
      <c r="Q35" s="230"/>
      <c r="R35" s="231">
        <v>5.1</v>
      </c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</row>
    <row r="36" spans="1:37" ht="61.5">
      <c r="A36" s="239"/>
      <c r="B36" s="239"/>
      <c r="C36" s="239"/>
      <c r="D36" s="239"/>
      <c r="E36" s="190" t="s">
        <v>397</v>
      </c>
      <c r="F36" s="267" t="s">
        <v>241</v>
      </c>
      <c r="G36" s="230"/>
      <c r="H36" s="230"/>
      <c r="I36" s="230"/>
      <c r="J36" s="230"/>
      <c r="K36" s="230"/>
      <c r="L36" s="230"/>
      <c r="M36" s="249"/>
      <c r="N36" s="230"/>
      <c r="O36" s="230"/>
      <c r="P36" s="230"/>
      <c r="Q36" s="230"/>
      <c r="R36" s="232">
        <v>140</v>
      </c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</row>
    <row r="37" spans="1:37" ht="40.5">
      <c r="A37" s="239"/>
      <c r="B37" s="239"/>
      <c r="C37" s="239"/>
      <c r="D37" s="239"/>
      <c r="E37" s="197" t="s">
        <v>398</v>
      </c>
      <c r="F37" s="267" t="s">
        <v>241</v>
      </c>
      <c r="G37" s="230"/>
      <c r="H37" s="230"/>
      <c r="I37" s="230"/>
      <c r="J37" s="230"/>
      <c r="K37" s="230"/>
      <c r="L37" s="230"/>
      <c r="M37" s="249"/>
      <c r="N37" s="230"/>
      <c r="O37" s="230"/>
      <c r="P37" s="230"/>
      <c r="Q37" s="230"/>
      <c r="R37" s="232">
        <v>100</v>
      </c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</row>
    <row r="38" spans="1:37" ht="40.5">
      <c r="A38" s="239"/>
      <c r="B38" s="239"/>
      <c r="C38" s="239"/>
      <c r="D38" s="239"/>
      <c r="E38" s="198" t="s">
        <v>399</v>
      </c>
      <c r="F38" s="267" t="s">
        <v>242</v>
      </c>
      <c r="G38" s="230"/>
      <c r="H38" s="230"/>
      <c r="I38" s="230"/>
      <c r="J38" s="230"/>
      <c r="K38" s="230"/>
      <c r="L38" s="230"/>
      <c r="M38" s="249"/>
      <c r="N38" s="230"/>
      <c r="O38" s="230"/>
      <c r="P38" s="230"/>
      <c r="Q38" s="230"/>
      <c r="R38" s="231">
        <v>10</v>
      </c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</row>
    <row r="39" spans="1:37" ht="61.5">
      <c r="A39" s="239"/>
      <c r="B39" s="239"/>
      <c r="C39" s="239"/>
      <c r="D39" s="239"/>
      <c r="E39" s="194" t="s">
        <v>400</v>
      </c>
      <c r="F39" s="267" t="s">
        <v>242</v>
      </c>
      <c r="G39" s="230"/>
      <c r="H39" s="230"/>
      <c r="I39" s="230"/>
      <c r="J39" s="230"/>
      <c r="K39" s="230"/>
      <c r="L39" s="230"/>
      <c r="M39" s="249"/>
      <c r="N39" s="230"/>
      <c r="O39" s="230"/>
      <c r="P39" s="230"/>
      <c r="Q39" s="230"/>
      <c r="R39" s="231">
        <v>25</v>
      </c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</row>
    <row r="40" spans="1:37" ht="48.75" customHeight="1">
      <c r="A40" s="239"/>
      <c r="B40" s="239"/>
      <c r="C40" s="239"/>
      <c r="D40" s="239"/>
      <c r="E40" s="196" t="s">
        <v>401</v>
      </c>
      <c r="F40" s="267" t="s">
        <v>243</v>
      </c>
      <c r="G40" s="230"/>
      <c r="H40" s="230"/>
      <c r="I40" s="230"/>
      <c r="J40" s="230"/>
      <c r="K40" s="230"/>
      <c r="L40" s="230"/>
      <c r="M40" s="249"/>
      <c r="N40" s="230"/>
      <c r="O40" s="230"/>
      <c r="P40" s="230"/>
      <c r="Q40" s="230"/>
      <c r="R40" s="209">
        <v>16</v>
      </c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</row>
    <row r="41" spans="1:37" ht="61.5">
      <c r="A41" s="239"/>
      <c r="B41" s="239"/>
      <c r="C41" s="239"/>
      <c r="D41" s="239"/>
      <c r="E41" s="194" t="s">
        <v>402</v>
      </c>
      <c r="F41" s="267" t="s">
        <v>243</v>
      </c>
      <c r="G41" s="230"/>
      <c r="H41" s="230"/>
      <c r="I41" s="230"/>
      <c r="J41" s="230"/>
      <c r="K41" s="230"/>
      <c r="L41" s="230"/>
      <c r="M41" s="249"/>
      <c r="N41" s="230"/>
      <c r="O41" s="230"/>
      <c r="P41" s="230"/>
      <c r="Q41" s="230"/>
      <c r="R41" s="231">
        <v>10</v>
      </c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</row>
    <row r="42" spans="1:37" ht="61.5">
      <c r="A42" s="239"/>
      <c r="B42" s="239"/>
      <c r="C42" s="239"/>
      <c r="D42" s="239"/>
      <c r="E42" s="194" t="s">
        <v>403</v>
      </c>
      <c r="F42" s="267" t="s">
        <v>243</v>
      </c>
      <c r="G42" s="230"/>
      <c r="H42" s="230"/>
      <c r="I42" s="230"/>
      <c r="J42" s="230"/>
      <c r="K42" s="230"/>
      <c r="L42" s="230"/>
      <c r="M42" s="249"/>
      <c r="N42" s="230"/>
      <c r="O42" s="230"/>
      <c r="P42" s="230"/>
      <c r="Q42" s="230"/>
      <c r="R42" s="231">
        <v>12</v>
      </c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</row>
    <row r="43" spans="1:37" ht="40.5">
      <c r="A43" s="239"/>
      <c r="B43" s="239"/>
      <c r="C43" s="239"/>
      <c r="D43" s="239"/>
      <c r="E43" s="194" t="s">
        <v>404</v>
      </c>
      <c r="F43" s="267" t="s">
        <v>243</v>
      </c>
      <c r="G43" s="230"/>
      <c r="H43" s="230"/>
      <c r="I43" s="230"/>
      <c r="J43" s="230"/>
      <c r="K43" s="230"/>
      <c r="L43" s="230"/>
      <c r="M43" s="249"/>
      <c r="N43" s="230"/>
      <c r="O43" s="230"/>
      <c r="P43" s="230"/>
      <c r="Q43" s="230"/>
      <c r="R43" s="231">
        <v>12</v>
      </c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</row>
    <row r="44" spans="1:37" ht="40.5">
      <c r="A44" s="239"/>
      <c r="B44" s="239"/>
      <c r="C44" s="239"/>
      <c r="D44" s="239"/>
      <c r="E44" s="194" t="s">
        <v>405</v>
      </c>
      <c r="F44" s="267" t="s">
        <v>243</v>
      </c>
      <c r="G44" s="230"/>
      <c r="H44" s="230"/>
      <c r="I44" s="230"/>
      <c r="J44" s="230"/>
      <c r="K44" s="230"/>
      <c r="L44" s="230"/>
      <c r="M44" s="249"/>
      <c r="N44" s="230"/>
      <c r="O44" s="230"/>
      <c r="P44" s="230"/>
      <c r="Q44" s="230"/>
      <c r="R44" s="231">
        <v>12</v>
      </c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</row>
    <row r="45" spans="1:37" ht="40.5">
      <c r="A45" s="239"/>
      <c r="B45" s="239"/>
      <c r="C45" s="239"/>
      <c r="D45" s="239"/>
      <c r="E45" s="196" t="s">
        <v>406</v>
      </c>
      <c r="F45" s="353" t="s">
        <v>238</v>
      </c>
      <c r="G45" s="230"/>
      <c r="H45" s="230"/>
      <c r="I45" s="230"/>
      <c r="J45" s="230"/>
      <c r="K45" s="230"/>
      <c r="L45" s="230"/>
      <c r="M45" s="249"/>
      <c r="N45" s="230"/>
      <c r="O45" s="230"/>
      <c r="P45" s="230"/>
      <c r="Q45" s="230"/>
      <c r="R45" s="209">
        <v>10</v>
      </c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</row>
    <row r="46" spans="1:37" ht="40.5">
      <c r="A46" s="239"/>
      <c r="B46" s="239"/>
      <c r="C46" s="239"/>
      <c r="D46" s="239"/>
      <c r="E46" s="197" t="s">
        <v>407</v>
      </c>
      <c r="F46" s="267" t="s">
        <v>241</v>
      </c>
      <c r="G46" s="230"/>
      <c r="H46" s="230"/>
      <c r="I46" s="230"/>
      <c r="J46" s="230"/>
      <c r="K46" s="230"/>
      <c r="L46" s="230"/>
      <c r="M46" s="249"/>
      <c r="N46" s="230"/>
      <c r="O46" s="230"/>
      <c r="P46" s="230"/>
      <c r="Q46" s="230"/>
      <c r="R46" s="204">
        <v>20</v>
      </c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</row>
    <row r="47" spans="1:37" ht="81.75">
      <c r="A47" s="239"/>
      <c r="B47" s="239"/>
      <c r="C47" s="239"/>
      <c r="D47" s="239"/>
      <c r="E47" s="197" t="s">
        <v>408</v>
      </c>
      <c r="F47" s="267" t="s">
        <v>244</v>
      </c>
      <c r="G47" s="230"/>
      <c r="H47" s="230"/>
      <c r="I47" s="230"/>
      <c r="J47" s="230"/>
      <c r="K47" s="230"/>
      <c r="L47" s="230"/>
      <c r="M47" s="249"/>
      <c r="N47" s="230"/>
      <c r="O47" s="230"/>
      <c r="P47" s="230"/>
      <c r="Q47" s="230"/>
      <c r="R47" s="204">
        <v>14</v>
      </c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</row>
    <row r="48" spans="1:37" ht="61.5">
      <c r="A48" s="239"/>
      <c r="B48" s="239"/>
      <c r="C48" s="239"/>
      <c r="D48" s="239"/>
      <c r="E48" s="195" t="s">
        <v>409</v>
      </c>
      <c r="F48" s="354" t="s">
        <v>234</v>
      </c>
      <c r="G48" s="230"/>
      <c r="H48" s="230"/>
      <c r="I48" s="230"/>
      <c r="J48" s="230"/>
      <c r="K48" s="230"/>
      <c r="L48" s="230"/>
      <c r="M48" s="249"/>
      <c r="N48" s="230"/>
      <c r="O48" s="230"/>
      <c r="P48" s="230"/>
      <c r="Q48" s="230"/>
      <c r="R48" s="206">
        <v>4</v>
      </c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</row>
    <row r="49" spans="1:37" ht="40.5">
      <c r="A49" s="239"/>
      <c r="B49" s="239"/>
      <c r="C49" s="239"/>
      <c r="D49" s="239"/>
      <c r="E49" s="195" t="s">
        <v>410</v>
      </c>
      <c r="F49" s="267" t="s">
        <v>234</v>
      </c>
      <c r="G49" s="230"/>
      <c r="H49" s="230"/>
      <c r="I49" s="230"/>
      <c r="J49" s="230"/>
      <c r="K49" s="230"/>
      <c r="L49" s="230"/>
      <c r="M49" s="249"/>
      <c r="N49" s="230"/>
      <c r="O49" s="230"/>
      <c r="P49" s="230"/>
      <c r="Q49" s="230"/>
      <c r="R49" s="206">
        <v>20</v>
      </c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</row>
    <row r="50" spans="1:37" ht="40.5">
      <c r="A50" s="240"/>
      <c r="B50" s="240"/>
      <c r="C50" s="240"/>
      <c r="D50" s="240"/>
      <c r="E50" s="195" t="s">
        <v>411</v>
      </c>
      <c r="F50" s="267" t="s">
        <v>242</v>
      </c>
      <c r="G50" s="230"/>
      <c r="H50" s="230"/>
      <c r="I50" s="230"/>
      <c r="J50" s="230"/>
      <c r="K50" s="230"/>
      <c r="L50" s="230"/>
      <c r="M50" s="249"/>
      <c r="N50" s="230"/>
      <c r="O50" s="230"/>
      <c r="P50" s="230"/>
      <c r="Q50" s="230"/>
      <c r="R50" s="206">
        <v>10</v>
      </c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</row>
    <row r="51" spans="1:37" ht="61.5">
      <c r="A51" s="239"/>
      <c r="B51" s="239"/>
      <c r="C51" s="239"/>
      <c r="D51" s="239"/>
      <c r="E51" s="195" t="s">
        <v>412</v>
      </c>
      <c r="F51" s="267" t="s">
        <v>245</v>
      </c>
      <c r="G51" s="230"/>
      <c r="H51" s="230"/>
      <c r="I51" s="230"/>
      <c r="J51" s="230"/>
      <c r="K51" s="230"/>
      <c r="L51" s="230"/>
      <c r="M51" s="249"/>
      <c r="N51" s="230"/>
      <c r="O51" s="230"/>
      <c r="P51" s="230"/>
      <c r="Q51" s="230"/>
      <c r="R51" s="206">
        <v>5</v>
      </c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</row>
    <row r="52" spans="1:37" ht="102">
      <c r="A52" s="239"/>
      <c r="B52" s="239"/>
      <c r="C52" s="239"/>
      <c r="D52" s="239"/>
      <c r="E52" s="199" t="s">
        <v>413</v>
      </c>
      <c r="F52" s="346" t="s">
        <v>233</v>
      </c>
      <c r="G52" s="230"/>
      <c r="H52" s="230"/>
      <c r="I52" s="230"/>
      <c r="J52" s="230"/>
      <c r="K52" s="230"/>
      <c r="L52" s="230"/>
      <c r="M52" s="249"/>
      <c r="N52" s="230"/>
      <c r="O52" s="230"/>
      <c r="P52" s="230"/>
      <c r="Q52" s="230"/>
      <c r="R52" s="214">
        <v>7</v>
      </c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</row>
    <row r="53" spans="1:37" ht="40.5">
      <c r="A53" s="239"/>
      <c r="B53" s="239"/>
      <c r="C53" s="239"/>
      <c r="D53" s="239"/>
      <c r="E53" s="200" t="s">
        <v>414</v>
      </c>
      <c r="F53" s="346" t="s">
        <v>233</v>
      </c>
      <c r="G53" s="230"/>
      <c r="H53" s="230"/>
      <c r="I53" s="230"/>
      <c r="J53" s="230"/>
      <c r="K53" s="230"/>
      <c r="L53" s="230"/>
      <c r="M53" s="249"/>
      <c r="N53" s="230"/>
      <c r="O53" s="230"/>
      <c r="P53" s="230"/>
      <c r="Q53" s="230"/>
      <c r="R53" s="233">
        <v>10</v>
      </c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</row>
    <row r="54" spans="1:37" ht="20.25">
      <c r="A54" s="239"/>
      <c r="B54" s="239"/>
      <c r="C54" s="239"/>
      <c r="D54" s="239"/>
      <c r="E54" s="215" t="s">
        <v>268</v>
      </c>
      <c r="F54" s="348"/>
      <c r="G54" s="230"/>
      <c r="H54" s="230"/>
      <c r="I54" s="230"/>
      <c r="J54" s="230"/>
      <c r="K54" s="230"/>
      <c r="L54" s="230"/>
      <c r="M54" s="249"/>
      <c r="N54" s="230"/>
      <c r="O54" s="230"/>
      <c r="P54" s="230"/>
      <c r="Q54" s="230"/>
      <c r="R54" s="243">
        <f>SUM(R96+R85+R55)</f>
        <v>5269.37</v>
      </c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</row>
    <row r="55" spans="1:37" ht="20.25">
      <c r="A55" s="239"/>
      <c r="B55" s="239"/>
      <c r="C55" s="239"/>
      <c r="D55" s="239"/>
      <c r="E55" s="189" t="s">
        <v>246</v>
      </c>
      <c r="F55" s="345"/>
      <c r="G55" s="230"/>
      <c r="H55" s="230"/>
      <c r="I55" s="230"/>
      <c r="J55" s="230"/>
      <c r="K55" s="230"/>
      <c r="L55" s="230"/>
      <c r="M55" s="249"/>
      <c r="N55" s="230"/>
      <c r="O55" s="230"/>
      <c r="P55" s="230"/>
      <c r="Q55" s="230"/>
      <c r="R55" s="234">
        <f>SUM(R56:R84)</f>
        <v>2310.83</v>
      </c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</row>
    <row r="56" spans="1:37" ht="40.5">
      <c r="A56" s="239"/>
      <c r="B56" s="239"/>
      <c r="C56" s="239"/>
      <c r="D56" s="239"/>
      <c r="E56" s="191" t="s">
        <v>415</v>
      </c>
      <c r="F56" s="346" t="s">
        <v>228</v>
      </c>
      <c r="G56" s="230"/>
      <c r="H56" s="230"/>
      <c r="I56" s="230"/>
      <c r="J56" s="230"/>
      <c r="K56" s="230"/>
      <c r="L56" s="230"/>
      <c r="M56" s="249"/>
      <c r="N56" s="230"/>
      <c r="O56" s="230"/>
      <c r="P56" s="230"/>
      <c r="Q56" s="230"/>
      <c r="R56" s="204">
        <v>80</v>
      </c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</row>
    <row r="57" spans="1:37" ht="40.5">
      <c r="A57" s="239"/>
      <c r="B57" s="239"/>
      <c r="C57" s="239"/>
      <c r="D57" s="239"/>
      <c r="E57" s="191" t="s">
        <v>416</v>
      </c>
      <c r="F57" s="346" t="s">
        <v>228</v>
      </c>
      <c r="G57" s="230"/>
      <c r="H57" s="230"/>
      <c r="I57" s="230"/>
      <c r="J57" s="230"/>
      <c r="K57" s="230"/>
      <c r="L57" s="230"/>
      <c r="M57" s="249"/>
      <c r="N57" s="230"/>
      <c r="O57" s="230"/>
      <c r="P57" s="230"/>
      <c r="Q57" s="230"/>
      <c r="R57" s="204">
        <v>100.8</v>
      </c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</row>
    <row r="58" spans="1:37" ht="40.5">
      <c r="A58" s="239"/>
      <c r="B58" s="239"/>
      <c r="C58" s="239"/>
      <c r="D58" s="239"/>
      <c r="E58" s="191" t="s">
        <v>417</v>
      </c>
      <c r="F58" s="346" t="s">
        <v>228</v>
      </c>
      <c r="G58" s="230"/>
      <c r="H58" s="230"/>
      <c r="I58" s="230"/>
      <c r="J58" s="230"/>
      <c r="K58" s="230"/>
      <c r="L58" s="230"/>
      <c r="M58" s="249"/>
      <c r="N58" s="230"/>
      <c r="O58" s="230"/>
      <c r="P58" s="230"/>
      <c r="Q58" s="230"/>
      <c r="R58" s="204">
        <v>15.28</v>
      </c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</row>
    <row r="59" spans="1:37" ht="81.75">
      <c r="A59" s="239"/>
      <c r="B59" s="239"/>
      <c r="C59" s="239"/>
      <c r="D59" s="239"/>
      <c r="E59" s="191" t="s">
        <v>464</v>
      </c>
      <c r="F59" s="346" t="s">
        <v>261</v>
      </c>
      <c r="G59" s="230"/>
      <c r="H59" s="230"/>
      <c r="I59" s="230"/>
      <c r="J59" s="230"/>
      <c r="K59" s="230"/>
      <c r="L59" s="230"/>
      <c r="M59" s="249"/>
      <c r="N59" s="230"/>
      <c r="O59" s="230"/>
      <c r="P59" s="230"/>
      <c r="Q59" s="230"/>
      <c r="R59" s="222">
        <v>30</v>
      </c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</row>
    <row r="60" spans="1:37" ht="61.5">
      <c r="A60" s="239"/>
      <c r="B60" s="239"/>
      <c r="C60" s="239"/>
      <c r="D60" s="239"/>
      <c r="E60" s="191" t="s">
        <v>465</v>
      </c>
      <c r="F60" s="346" t="s">
        <v>261</v>
      </c>
      <c r="G60" s="230"/>
      <c r="H60" s="230"/>
      <c r="I60" s="230"/>
      <c r="J60" s="230"/>
      <c r="K60" s="230"/>
      <c r="L60" s="230"/>
      <c r="M60" s="249"/>
      <c r="N60" s="230"/>
      <c r="O60" s="230"/>
      <c r="P60" s="230"/>
      <c r="Q60" s="230"/>
      <c r="R60" s="222">
        <v>30</v>
      </c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</row>
    <row r="61" spans="1:37" ht="40.5">
      <c r="A61" s="239"/>
      <c r="B61" s="239"/>
      <c r="C61" s="239"/>
      <c r="D61" s="239"/>
      <c r="E61" s="216" t="s">
        <v>466</v>
      </c>
      <c r="F61" s="346" t="s">
        <v>262</v>
      </c>
      <c r="G61" s="230"/>
      <c r="H61" s="230"/>
      <c r="I61" s="230"/>
      <c r="J61" s="230"/>
      <c r="K61" s="230"/>
      <c r="L61" s="230"/>
      <c r="M61" s="249"/>
      <c r="N61" s="230"/>
      <c r="O61" s="230"/>
      <c r="P61" s="230"/>
      <c r="Q61" s="230"/>
      <c r="R61" s="223">
        <v>10</v>
      </c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</row>
    <row r="62" spans="1:37" ht="40.5">
      <c r="A62" s="239"/>
      <c r="B62" s="239"/>
      <c r="C62" s="239"/>
      <c r="D62" s="239"/>
      <c r="E62" s="194" t="s">
        <v>418</v>
      </c>
      <c r="F62" s="346" t="s">
        <v>262</v>
      </c>
      <c r="G62" s="230"/>
      <c r="H62" s="230"/>
      <c r="I62" s="230"/>
      <c r="J62" s="230"/>
      <c r="K62" s="230"/>
      <c r="L62" s="230"/>
      <c r="M62" s="249"/>
      <c r="N62" s="230"/>
      <c r="O62" s="230"/>
      <c r="P62" s="230"/>
      <c r="Q62" s="230"/>
      <c r="R62" s="224">
        <v>25</v>
      </c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</row>
    <row r="63" spans="1:37" ht="40.5">
      <c r="A63" s="239"/>
      <c r="B63" s="239"/>
      <c r="C63" s="239"/>
      <c r="D63" s="239"/>
      <c r="E63" s="194" t="s">
        <v>419</v>
      </c>
      <c r="F63" s="346" t="s">
        <v>262</v>
      </c>
      <c r="G63" s="230"/>
      <c r="H63" s="230"/>
      <c r="I63" s="230"/>
      <c r="J63" s="230"/>
      <c r="K63" s="230"/>
      <c r="L63" s="230"/>
      <c r="M63" s="249"/>
      <c r="N63" s="230"/>
      <c r="O63" s="230"/>
      <c r="P63" s="230"/>
      <c r="Q63" s="230"/>
      <c r="R63" s="224">
        <v>20</v>
      </c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</row>
    <row r="64" spans="1:37" ht="20.25">
      <c r="A64" s="239"/>
      <c r="B64" s="239"/>
      <c r="C64" s="239"/>
      <c r="D64" s="239"/>
      <c r="E64" s="217" t="s">
        <v>420</v>
      </c>
      <c r="F64" s="346" t="s">
        <v>229</v>
      </c>
      <c r="G64" s="230"/>
      <c r="H64" s="230"/>
      <c r="I64" s="230"/>
      <c r="J64" s="230"/>
      <c r="K64" s="230"/>
      <c r="L64" s="230"/>
      <c r="M64" s="249"/>
      <c r="N64" s="230"/>
      <c r="O64" s="230"/>
      <c r="P64" s="230"/>
      <c r="Q64" s="230"/>
      <c r="R64" s="204">
        <v>480</v>
      </c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</row>
    <row r="65" spans="1:37" ht="61.5">
      <c r="A65" s="239"/>
      <c r="B65" s="239"/>
      <c r="C65" s="239"/>
      <c r="D65" s="239"/>
      <c r="E65" s="197" t="s">
        <v>421</v>
      </c>
      <c r="F65" s="346" t="s">
        <v>229</v>
      </c>
      <c r="G65" s="230"/>
      <c r="H65" s="230"/>
      <c r="I65" s="230"/>
      <c r="J65" s="230"/>
      <c r="K65" s="230"/>
      <c r="L65" s="230"/>
      <c r="M65" s="249"/>
      <c r="N65" s="230"/>
      <c r="O65" s="230"/>
      <c r="P65" s="230"/>
      <c r="Q65" s="230"/>
      <c r="R65" s="205">
        <v>100</v>
      </c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</row>
    <row r="66" spans="1:37" ht="40.5">
      <c r="A66" s="239"/>
      <c r="B66" s="239"/>
      <c r="C66" s="239"/>
      <c r="D66" s="239"/>
      <c r="E66" s="197" t="s">
        <v>422</v>
      </c>
      <c r="F66" s="346" t="s">
        <v>229</v>
      </c>
      <c r="G66" s="230"/>
      <c r="H66" s="230"/>
      <c r="I66" s="230"/>
      <c r="J66" s="230"/>
      <c r="K66" s="230"/>
      <c r="L66" s="230"/>
      <c r="M66" s="249"/>
      <c r="N66" s="230"/>
      <c r="O66" s="230"/>
      <c r="P66" s="230"/>
      <c r="Q66" s="230"/>
      <c r="R66" s="205">
        <v>100</v>
      </c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</row>
    <row r="67" spans="1:37" ht="40.5">
      <c r="A67" s="239"/>
      <c r="B67" s="239"/>
      <c r="C67" s="239"/>
      <c r="D67" s="239"/>
      <c r="E67" s="197" t="s">
        <v>423</v>
      </c>
      <c r="F67" s="346" t="s">
        <v>229</v>
      </c>
      <c r="G67" s="230"/>
      <c r="H67" s="230"/>
      <c r="I67" s="230"/>
      <c r="J67" s="230"/>
      <c r="K67" s="230"/>
      <c r="L67" s="230"/>
      <c r="M67" s="249"/>
      <c r="N67" s="230"/>
      <c r="O67" s="230"/>
      <c r="P67" s="230"/>
      <c r="Q67" s="230"/>
      <c r="R67" s="205">
        <v>153</v>
      </c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</row>
    <row r="68" spans="1:37" ht="40.5">
      <c r="A68" s="239"/>
      <c r="B68" s="239"/>
      <c r="C68" s="239"/>
      <c r="D68" s="239"/>
      <c r="E68" s="197" t="s">
        <v>424</v>
      </c>
      <c r="F68" s="346" t="s">
        <v>229</v>
      </c>
      <c r="G68" s="230"/>
      <c r="H68" s="230"/>
      <c r="I68" s="230"/>
      <c r="J68" s="230"/>
      <c r="K68" s="230"/>
      <c r="L68" s="230"/>
      <c r="M68" s="249"/>
      <c r="N68" s="230"/>
      <c r="O68" s="230"/>
      <c r="P68" s="230"/>
      <c r="Q68" s="230"/>
      <c r="R68" s="205">
        <v>150</v>
      </c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</row>
    <row r="69" spans="1:37" ht="20.25">
      <c r="A69" s="239"/>
      <c r="B69" s="239"/>
      <c r="C69" s="239"/>
      <c r="D69" s="239"/>
      <c r="E69" s="218" t="s">
        <v>425</v>
      </c>
      <c r="F69" s="346" t="s">
        <v>229</v>
      </c>
      <c r="G69" s="230"/>
      <c r="H69" s="230"/>
      <c r="I69" s="230"/>
      <c r="J69" s="230"/>
      <c r="K69" s="230"/>
      <c r="L69" s="230"/>
      <c r="M69" s="249"/>
      <c r="N69" s="230"/>
      <c r="O69" s="230"/>
      <c r="P69" s="230"/>
      <c r="Q69" s="230"/>
      <c r="R69" s="205">
        <v>460</v>
      </c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</row>
    <row r="70" spans="1:37" ht="40.5">
      <c r="A70" s="239"/>
      <c r="B70" s="239"/>
      <c r="C70" s="239"/>
      <c r="D70" s="239"/>
      <c r="E70" s="219" t="s">
        <v>426</v>
      </c>
      <c r="F70" s="346" t="s">
        <v>263</v>
      </c>
      <c r="G70" s="230"/>
      <c r="H70" s="230"/>
      <c r="I70" s="230"/>
      <c r="J70" s="230"/>
      <c r="K70" s="230"/>
      <c r="L70" s="230"/>
      <c r="M70" s="249"/>
      <c r="N70" s="230"/>
      <c r="O70" s="230"/>
      <c r="P70" s="230"/>
      <c r="Q70" s="230"/>
      <c r="R70" s="225">
        <v>10</v>
      </c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</row>
    <row r="71" spans="1:37" ht="61.5">
      <c r="A71" s="239"/>
      <c r="B71" s="239"/>
      <c r="C71" s="239"/>
      <c r="D71" s="239"/>
      <c r="E71" s="191" t="s">
        <v>427</v>
      </c>
      <c r="F71" s="346" t="s">
        <v>263</v>
      </c>
      <c r="G71" s="230"/>
      <c r="H71" s="230"/>
      <c r="I71" s="230"/>
      <c r="J71" s="230"/>
      <c r="K71" s="230"/>
      <c r="L71" s="230"/>
      <c r="M71" s="249"/>
      <c r="N71" s="230"/>
      <c r="O71" s="230"/>
      <c r="P71" s="230"/>
      <c r="Q71" s="230"/>
      <c r="R71" s="226">
        <v>10</v>
      </c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</row>
    <row r="72" spans="1:37" ht="20.25">
      <c r="A72" s="240"/>
      <c r="B72" s="240"/>
      <c r="C72" s="240"/>
      <c r="D72" s="240"/>
      <c r="E72" s="191" t="s">
        <v>428</v>
      </c>
      <c r="F72" s="346" t="s">
        <v>263</v>
      </c>
      <c r="G72" s="230"/>
      <c r="H72" s="230"/>
      <c r="I72" s="230"/>
      <c r="J72" s="230"/>
      <c r="K72" s="230"/>
      <c r="L72" s="230"/>
      <c r="M72" s="249"/>
      <c r="N72" s="230"/>
      <c r="O72" s="230"/>
      <c r="P72" s="230"/>
      <c r="Q72" s="230"/>
      <c r="R72" s="226">
        <v>7.5</v>
      </c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</row>
    <row r="73" spans="1:37" ht="40.5">
      <c r="A73" s="239"/>
      <c r="B73" s="239"/>
      <c r="C73" s="239"/>
      <c r="D73" s="239"/>
      <c r="E73" s="219" t="s">
        <v>429</v>
      </c>
      <c r="F73" s="346" t="s">
        <v>263</v>
      </c>
      <c r="G73" s="230"/>
      <c r="H73" s="230"/>
      <c r="I73" s="230"/>
      <c r="J73" s="230"/>
      <c r="K73" s="230"/>
      <c r="L73" s="230"/>
      <c r="M73" s="249"/>
      <c r="N73" s="230"/>
      <c r="O73" s="230"/>
      <c r="P73" s="230"/>
      <c r="Q73" s="230"/>
      <c r="R73" s="226">
        <v>7.5</v>
      </c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</row>
    <row r="74" spans="1:37" ht="40.5">
      <c r="A74" s="239"/>
      <c r="B74" s="239"/>
      <c r="C74" s="239"/>
      <c r="D74" s="239"/>
      <c r="E74" s="191" t="s">
        <v>430</v>
      </c>
      <c r="F74" s="346" t="s">
        <v>231</v>
      </c>
      <c r="G74" s="230"/>
      <c r="H74" s="230"/>
      <c r="I74" s="230"/>
      <c r="J74" s="230"/>
      <c r="K74" s="230"/>
      <c r="L74" s="230"/>
      <c r="M74" s="249"/>
      <c r="N74" s="230"/>
      <c r="O74" s="230"/>
      <c r="P74" s="230"/>
      <c r="Q74" s="230"/>
      <c r="R74" s="222">
        <v>5.1</v>
      </c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</row>
    <row r="75" spans="1:37" ht="35.25" customHeight="1">
      <c r="A75" s="239"/>
      <c r="B75" s="239"/>
      <c r="C75" s="239"/>
      <c r="D75" s="239"/>
      <c r="E75" s="192" t="s">
        <v>431</v>
      </c>
      <c r="F75" s="346" t="s">
        <v>264</v>
      </c>
      <c r="G75" s="230"/>
      <c r="H75" s="230"/>
      <c r="I75" s="230"/>
      <c r="J75" s="230"/>
      <c r="K75" s="230"/>
      <c r="L75" s="230"/>
      <c r="M75" s="249"/>
      <c r="N75" s="230"/>
      <c r="O75" s="230"/>
      <c r="P75" s="230"/>
      <c r="Q75" s="230"/>
      <c r="R75" s="204">
        <v>128.4</v>
      </c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</row>
    <row r="76" spans="1:37" ht="40.5">
      <c r="A76" s="239"/>
      <c r="B76" s="239"/>
      <c r="C76" s="239"/>
      <c r="D76" s="239"/>
      <c r="E76" s="197" t="s">
        <v>437</v>
      </c>
      <c r="F76" s="346" t="s">
        <v>264</v>
      </c>
      <c r="G76" s="230"/>
      <c r="H76" s="230"/>
      <c r="I76" s="230"/>
      <c r="J76" s="230"/>
      <c r="K76" s="230"/>
      <c r="L76" s="230"/>
      <c r="M76" s="249"/>
      <c r="N76" s="230"/>
      <c r="O76" s="230"/>
      <c r="P76" s="230"/>
      <c r="Q76" s="230"/>
      <c r="R76" s="204">
        <v>25</v>
      </c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</row>
    <row r="77" spans="1:37" ht="81.75">
      <c r="A77" s="239"/>
      <c r="B77" s="239"/>
      <c r="C77" s="239"/>
      <c r="D77" s="239"/>
      <c r="E77" s="197" t="s">
        <v>247</v>
      </c>
      <c r="F77" s="346" t="s">
        <v>264</v>
      </c>
      <c r="G77" s="230"/>
      <c r="H77" s="230"/>
      <c r="I77" s="230"/>
      <c r="J77" s="230"/>
      <c r="K77" s="230"/>
      <c r="L77" s="230"/>
      <c r="M77" s="249"/>
      <c r="N77" s="230"/>
      <c r="O77" s="230"/>
      <c r="P77" s="230"/>
      <c r="Q77" s="230"/>
      <c r="R77" s="227">
        <v>24.5</v>
      </c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</row>
    <row r="78" spans="1:37" ht="61.5">
      <c r="A78" s="239"/>
      <c r="B78" s="239"/>
      <c r="C78" s="239"/>
      <c r="D78" s="239"/>
      <c r="E78" s="191" t="s">
        <v>248</v>
      </c>
      <c r="F78" s="346" t="s">
        <v>230</v>
      </c>
      <c r="G78" s="230"/>
      <c r="H78" s="230"/>
      <c r="I78" s="230"/>
      <c r="J78" s="230"/>
      <c r="K78" s="230"/>
      <c r="L78" s="230"/>
      <c r="M78" s="249"/>
      <c r="N78" s="230"/>
      <c r="O78" s="230"/>
      <c r="P78" s="230"/>
      <c r="Q78" s="230"/>
      <c r="R78" s="206">
        <v>43.75</v>
      </c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</row>
    <row r="79" spans="1:37" ht="81.75">
      <c r="A79" s="239"/>
      <c r="B79" s="239"/>
      <c r="C79" s="239"/>
      <c r="D79" s="239"/>
      <c r="E79" s="191" t="s">
        <v>432</v>
      </c>
      <c r="F79" s="346" t="s">
        <v>230</v>
      </c>
      <c r="G79" s="230"/>
      <c r="H79" s="230"/>
      <c r="I79" s="230"/>
      <c r="J79" s="230"/>
      <c r="K79" s="230"/>
      <c r="L79" s="230"/>
      <c r="M79" s="249"/>
      <c r="N79" s="230"/>
      <c r="O79" s="230"/>
      <c r="P79" s="230"/>
      <c r="Q79" s="230"/>
      <c r="R79" s="206">
        <v>30</v>
      </c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</row>
    <row r="80" spans="1:37" ht="61.5">
      <c r="A80" s="239"/>
      <c r="B80" s="239"/>
      <c r="C80" s="239"/>
      <c r="D80" s="239"/>
      <c r="E80" s="191" t="s">
        <v>433</v>
      </c>
      <c r="F80" s="346" t="s">
        <v>230</v>
      </c>
      <c r="G80" s="230"/>
      <c r="H80" s="230"/>
      <c r="I80" s="230"/>
      <c r="J80" s="230"/>
      <c r="K80" s="230"/>
      <c r="L80" s="230"/>
      <c r="M80" s="249"/>
      <c r="N80" s="230"/>
      <c r="O80" s="230"/>
      <c r="P80" s="230"/>
      <c r="Q80" s="230"/>
      <c r="R80" s="206">
        <v>20</v>
      </c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</row>
    <row r="81" spans="1:37" ht="40.5">
      <c r="A81" s="239"/>
      <c r="B81" s="239"/>
      <c r="C81" s="239"/>
      <c r="D81" s="239"/>
      <c r="E81" s="193" t="s">
        <v>434</v>
      </c>
      <c r="F81" s="346" t="s">
        <v>232</v>
      </c>
      <c r="G81" s="230"/>
      <c r="H81" s="230"/>
      <c r="I81" s="230"/>
      <c r="J81" s="230"/>
      <c r="K81" s="230"/>
      <c r="L81" s="230"/>
      <c r="M81" s="249"/>
      <c r="N81" s="230"/>
      <c r="O81" s="230"/>
      <c r="P81" s="230"/>
      <c r="Q81" s="230"/>
      <c r="R81" s="204">
        <v>100</v>
      </c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</row>
    <row r="82" spans="1:37" ht="61.5">
      <c r="A82" s="239"/>
      <c r="B82" s="239"/>
      <c r="C82" s="239"/>
      <c r="D82" s="239"/>
      <c r="E82" s="193" t="s">
        <v>467</v>
      </c>
      <c r="F82" s="346" t="s">
        <v>232</v>
      </c>
      <c r="G82" s="230"/>
      <c r="H82" s="230"/>
      <c r="I82" s="230"/>
      <c r="J82" s="230"/>
      <c r="K82" s="230"/>
      <c r="L82" s="230"/>
      <c r="M82" s="249"/>
      <c r="N82" s="230"/>
      <c r="O82" s="230"/>
      <c r="P82" s="230"/>
      <c r="Q82" s="230"/>
      <c r="R82" s="204">
        <v>65</v>
      </c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</row>
    <row r="83" spans="1:37" ht="49.5" customHeight="1">
      <c r="A83" s="239"/>
      <c r="B83" s="239"/>
      <c r="C83" s="239"/>
      <c r="D83" s="239"/>
      <c r="E83" s="193" t="s">
        <v>435</v>
      </c>
      <c r="F83" s="346" t="s">
        <v>232</v>
      </c>
      <c r="G83" s="230"/>
      <c r="H83" s="230"/>
      <c r="I83" s="230"/>
      <c r="J83" s="230"/>
      <c r="K83" s="230"/>
      <c r="L83" s="230"/>
      <c r="M83" s="249"/>
      <c r="N83" s="230"/>
      <c r="O83" s="230"/>
      <c r="P83" s="230"/>
      <c r="Q83" s="230"/>
      <c r="R83" s="204">
        <v>70</v>
      </c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</row>
    <row r="84" spans="1:37" ht="81.75">
      <c r="A84" s="239"/>
      <c r="B84" s="239"/>
      <c r="C84" s="239"/>
      <c r="D84" s="239"/>
      <c r="E84" s="220" t="s">
        <v>436</v>
      </c>
      <c r="F84" s="346" t="s">
        <v>232</v>
      </c>
      <c r="G84" s="230"/>
      <c r="H84" s="230"/>
      <c r="I84" s="230"/>
      <c r="J84" s="230"/>
      <c r="K84" s="230"/>
      <c r="L84" s="230"/>
      <c r="M84" s="249"/>
      <c r="N84" s="230"/>
      <c r="O84" s="230"/>
      <c r="P84" s="230"/>
      <c r="Q84" s="230"/>
      <c r="R84" s="228">
        <v>10</v>
      </c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</row>
    <row r="85" spans="1:37" ht="20.25">
      <c r="A85" s="239"/>
      <c r="B85" s="239"/>
      <c r="C85" s="239"/>
      <c r="D85" s="239"/>
      <c r="E85" s="189" t="s">
        <v>249</v>
      </c>
      <c r="F85" s="345"/>
      <c r="G85" s="230"/>
      <c r="H85" s="230"/>
      <c r="I85" s="230"/>
      <c r="J85" s="230"/>
      <c r="K85" s="230"/>
      <c r="L85" s="230"/>
      <c r="M85" s="249"/>
      <c r="N85" s="230"/>
      <c r="O85" s="230"/>
      <c r="P85" s="230"/>
      <c r="Q85" s="230"/>
      <c r="R85" s="235">
        <f>SUM(R86+R87+R90)</f>
        <v>535.9</v>
      </c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</row>
    <row r="86" spans="1:37" ht="61.5">
      <c r="A86" s="239"/>
      <c r="B86" s="239"/>
      <c r="C86" s="239"/>
      <c r="D86" s="239"/>
      <c r="E86" s="192" t="s">
        <v>250</v>
      </c>
      <c r="F86" s="267" t="s">
        <v>265</v>
      </c>
      <c r="G86" s="230"/>
      <c r="H86" s="230"/>
      <c r="I86" s="230"/>
      <c r="J86" s="230"/>
      <c r="K86" s="230"/>
      <c r="L86" s="230"/>
      <c r="M86" s="249"/>
      <c r="N86" s="230"/>
      <c r="O86" s="230"/>
      <c r="P86" s="230"/>
      <c r="Q86" s="230"/>
      <c r="R86" s="236">
        <v>70.9</v>
      </c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</row>
    <row r="87" spans="1:37" ht="40.5">
      <c r="A87" s="239"/>
      <c r="B87" s="239"/>
      <c r="C87" s="239"/>
      <c r="D87" s="239"/>
      <c r="E87" s="192" t="s">
        <v>251</v>
      </c>
      <c r="F87" s="267" t="s">
        <v>265</v>
      </c>
      <c r="G87" s="230"/>
      <c r="H87" s="230"/>
      <c r="I87" s="230"/>
      <c r="J87" s="230"/>
      <c r="K87" s="230"/>
      <c r="L87" s="230"/>
      <c r="M87" s="249"/>
      <c r="N87" s="230"/>
      <c r="O87" s="230"/>
      <c r="P87" s="230"/>
      <c r="Q87" s="230"/>
      <c r="R87" s="236">
        <v>45</v>
      </c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</row>
    <row r="88" spans="1:37" ht="61.5">
      <c r="A88" s="239"/>
      <c r="B88" s="239"/>
      <c r="C88" s="239"/>
      <c r="D88" s="239"/>
      <c r="E88" s="192" t="s">
        <v>252</v>
      </c>
      <c r="F88" s="267" t="s">
        <v>265</v>
      </c>
      <c r="G88" s="230"/>
      <c r="H88" s="230"/>
      <c r="I88" s="230"/>
      <c r="J88" s="230"/>
      <c r="K88" s="230"/>
      <c r="L88" s="230"/>
      <c r="M88" s="249"/>
      <c r="N88" s="230"/>
      <c r="O88" s="230"/>
      <c r="P88" s="230"/>
      <c r="Q88" s="230"/>
      <c r="R88" s="236">
        <v>25</v>
      </c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</row>
    <row r="89" spans="1:37" ht="102">
      <c r="A89" s="239"/>
      <c r="B89" s="239"/>
      <c r="C89" s="239"/>
      <c r="D89" s="239"/>
      <c r="E89" s="192" t="s">
        <v>253</v>
      </c>
      <c r="F89" s="267" t="s">
        <v>265</v>
      </c>
      <c r="G89" s="230"/>
      <c r="H89" s="230"/>
      <c r="I89" s="230"/>
      <c r="J89" s="230"/>
      <c r="K89" s="230"/>
      <c r="L89" s="230"/>
      <c r="M89" s="249"/>
      <c r="N89" s="230"/>
      <c r="O89" s="230"/>
      <c r="P89" s="230"/>
      <c r="Q89" s="230"/>
      <c r="R89" s="236">
        <v>20</v>
      </c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</row>
    <row r="90" spans="1:37" ht="40.5">
      <c r="A90" s="240"/>
      <c r="B90" s="240"/>
      <c r="C90" s="240"/>
      <c r="D90" s="240"/>
      <c r="E90" s="221" t="s">
        <v>255</v>
      </c>
      <c r="F90" s="267" t="s">
        <v>265</v>
      </c>
      <c r="G90" s="230"/>
      <c r="H90" s="230"/>
      <c r="I90" s="230"/>
      <c r="J90" s="230"/>
      <c r="K90" s="230"/>
      <c r="L90" s="230"/>
      <c r="M90" s="249"/>
      <c r="N90" s="230"/>
      <c r="O90" s="230"/>
      <c r="P90" s="230"/>
      <c r="Q90" s="230"/>
      <c r="R90" s="237">
        <f>SUM(R91:R95)</f>
        <v>420</v>
      </c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</row>
    <row r="91" spans="1:37" ht="40.5">
      <c r="A91" s="239"/>
      <c r="B91" s="239"/>
      <c r="C91" s="239"/>
      <c r="D91" s="239"/>
      <c r="E91" s="229" t="s">
        <v>256</v>
      </c>
      <c r="F91" s="267" t="s">
        <v>265</v>
      </c>
      <c r="G91" s="230"/>
      <c r="H91" s="230"/>
      <c r="I91" s="230"/>
      <c r="J91" s="230"/>
      <c r="K91" s="230"/>
      <c r="L91" s="230"/>
      <c r="M91" s="249"/>
      <c r="N91" s="230"/>
      <c r="O91" s="230"/>
      <c r="P91" s="230"/>
      <c r="Q91" s="230"/>
      <c r="R91" s="236">
        <v>80</v>
      </c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</row>
    <row r="92" spans="1:37" ht="40.5">
      <c r="A92" s="239"/>
      <c r="B92" s="239"/>
      <c r="C92" s="239"/>
      <c r="D92" s="239"/>
      <c r="E92" s="229" t="s">
        <v>257</v>
      </c>
      <c r="F92" s="267" t="s">
        <v>265</v>
      </c>
      <c r="G92" s="230"/>
      <c r="H92" s="230"/>
      <c r="I92" s="230"/>
      <c r="J92" s="230"/>
      <c r="K92" s="230"/>
      <c r="L92" s="230"/>
      <c r="M92" s="249"/>
      <c r="N92" s="230"/>
      <c r="O92" s="230"/>
      <c r="P92" s="230"/>
      <c r="Q92" s="230"/>
      <c r="R92" s="236">
        <v>30</v>
      </c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</row>
    <row r="93" spans="1:37" ht="81.75">
      <c r="A93" s="239"/>
      <c r="B93" s="239"/>
      <c r="C93" s="239"/>
      <c r="D93" s="239"/>
      <c r="E93" s="229" t="s">
        <v>258</v>
      </c>
      <c r="F93" s="267" t="s">
        <v>265</v>
      </c>
      <c r="G93" s="230"/>
      <c r="H93" s="230"/>
      <c r="I93" s="230"/>
      <c r="J93" s="230"/>
      <c r="K93" s="230"/>
      <c r="L93" s="230"/>
      <c r="M93" s="249"/>
      <c r="N93" s="230"/>
      <c r="O93" s="230"/>
      <c r="P93" s="230"/>
      <c r="Q93" s="230"/>
      <c r="R93" s="236">
        <v>120</v>
      </c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</row>
    <row r="94" spans="1:37" ht="61.5">
      <c r="A94" s="239"/>
      <c r="B94" s="239"/>
      <c r="C94" s="239"/>
      <c r="D94" s="239"/>
      <c r="E94" s="229" t="s">
        <v>259</v>
      </c>
      <c r="F94" s="267" t="s">
        <v>265</v>
      </c>
      <c r="G94" s="230"/>
      <c r="H94" s="230"/>
      <c r="I94" s="230"/>
      <c r="J94" s="230"/>
      <c r="K94" s="230"/>
      <c r="L94" s="230"/>
      <c r="M94" s="249"/>
      <c r="N94" s="230"/>
      <c r="O94" s="230"/>
      <c r="P94" s="230"/>
      <c r="Q94" s="230"/>
      <c r="R94" s="236">
        <v>40</v>
      </c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</row>
    <row r="95" spans="1:37" ht="40.5">
      <c r="A95" s="239"/>
      <c r="B95" s="239"/>
      <c r="C95" s="239"/>
      <c r="D95" s="239"/>
      <c r="E95" s="229" t="s">
        <v>260</v>
      </c>
      <c r="F95" s="267" t="s">
        <v>265</v>
      </c>
      <c r="G95" s="230"/>
      <c r="H95" s="230"/>
      <c r="I95" s="230"/>
      <c r="J95" s="230"/>
      <c r="K95" s="230"/>
      <c r="L95" s="230"/>
      <c r="M95" s="249"/>
      <c r="N95" s="230"/>
      <c r="O95" s="230"/>
      <c r="P95" s="230"/>
      <c r="Q95" s="230"/>
      <c r="R95" s="238">
        <v>150</v>
      </c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</row>
    <row r="96" spans="1:37" ht="20.25">
      <c r="A96" s="239"/>
      <c r="B96" s="239"/>
      <c r="C96" s="239"/>
      <c r="D96" s="239"/>
      <c r="E96" s="189" t="s">
        <v>254</v>
      </c>
      <c r="F96" s="345"/>
      <c r="G96" s="230"/>
      <c r="H96" s="230"/>
      <c r="I96" s="230"/>
      <c r="J96" s="230"/>
      <c r="K96" s="230"/>
      <c r="L96" s="230"/>
      <c r="M96" s="249"/>
      <c r="N96" s="230"/>
      <c r="O96" s="230"/>
      <c r="P96" s="230"/>
      <c r="Q96" s="230"/>
      <c r="R96" s="235">
        <f>SUM(R97)</f>
        <v>2422.64</v>
      </c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</row>
    <row r="97" spans="1:37" ht="40.5">
      <c r="A97" s="240"/>
      <c r="B97" s="240"/>
      <c r="C97" s="240"/>
      <c r="D97" s="240"/>
      <c r="E97" s="221" t="s">
        <v>356</v>
      </c>
      <c r="F97" s="267" t="s">
        <v>266</v>
      </c>
      <c r="G97" s="240"/>
      <c r="H97" s="240"/>
      <c r="I97" s="240"/>
      <c r="J97" s="240"/>
      <c r="K97" s="240"/>
      <c r="L97" s="240"/>
      <c r="M97" s="240"/>
      <c r="N97" s="230"/>
      <c r="O97" s="230"/>
      <c r="P97" s="230"/>
      <c r="Q97" s="230"/>
      <c r="R97" s="237">
        <v>2422.64</v>
      </c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</row>
  </sheetData>
  <sheetProtection/>
  <mergeCells count="28">
    <mergeCell ref="AF8:AH8"/>
    <mergeCell ref="AI8:AK8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  <mergeCell ref="D6:D7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67"/>
  <sheetViews>
    <sheetView zoomScale="70" zoomScaleNormal="70" workbookViewId="0" topLeftCell="A28">
      <selection activeCell="C33" sqref="C33"/>
    </sheetView>
  </sheetViews>
  <sheetFormatPr defaultColWidth="9.140625" defaultRowHeight="15"/>
  <cols>
    <col min="1" max="1" width="12.421875" style="368" customWidth="1"/>
    <col min="2" max="2" width="12.8515625" style="368" customWidth="1"/>
    <col min="3" max="4" width="14.421875" style="368" customWidth="1"/>
    <col min="5" max="5" width="44.8515625" style="368" customWidth="1"/>
    <col min="6" max="6" width="10.8515625" style="385" customWidth="1"/>
    <col min="7" max="7" width="4.57421875" style="368" bestFit="1" customWidth="1"/>
    <col min="8" max="8" width="9.00390625" style="368" customWidth="1"/>
    <col min="9" max="9" width="7.28125" style="471" customWidth="1"/>
    <col min="10" max="10" width="5.7109375" style="368" bestFit="1" customWidth="1"/>
    <col min="11" max="11" width="7.00390625" style="368" bestFit="1" customWidth="1"/>
    <col min="12" max="12" width="5.7109375" style="368" bestFit="1" customWidth="1"/>
    <col min="13" max="13" width="7.00390625" style="368" bestFit="1" customWidth="1"/>
    <col min="14" max="14" width="7.7109375" style="368" customWidth="1"/>
    <col min="15" max="15" width="7.00390625" style="368" bestFit="1" customWidth="1"/>
    <col min="16" max="16" width="7.7109375" style="368" customWidth="1"/>
    <col min="17" max="17" width="5.7109375" style="368" bestFit="1" customWidth="1"/>
    <col min="18" max="18" width="9.421875" style="368" customWidth="1"/>
    <col min="19" max="19" width="7.7109375" style="368" customWidth="1"/>
    <col min="20" max="20" width="5.7109375" style="368" bestFit="1" customWidth="1"/>
    <col min="21" max="21" width="7.00390625" style="368" bestFit="1" customWidth="1"/>
    <col min="22" max="22" width="7.421875" style="368" bestFit="1" customWidth="1"/>
    <col min="23" max="23" width="5.7109375" style="368" bestFit="1" customWidth="1"/>
    <col min="24" max="24" width="7.00390625" style="368" bestFit="1" customWidth="1"/>
    <col min="25" max="25" width="7.421875" style="368" bestFit="1" customWidth="1"/>
    <col min="26" max="26" width="5.7109375" style="368" bestFit="1" customWidth="1"/>
    <col min="27" max="27" width="7.00390625" style="368" bestFit="1" customWidth="1"/>
    <col min="28" max="28" width="7.421875" style="368" bestFit="1" customWidth="1"/>
    <col min="29" max="29" width="5.7109375" style="368" bestFit="1" customWidth="1"/>
    <col min="30" max="30" width="7.00390625" style="368" bestFit="1" customWidth="1"/>
    <col min="31" max="31" width="7.421875" style="368" bestFit="1" customWidth="1"/>
    <col min="32" max="32" width="5.7109375" style="368" bestFit="1" customWidth="1"/>
    <col min="33" max="33" width="7.00390625" style="368" bestFit="1" customWidth="1"/>
    <col min="34" max="34" width="7.421875" style="368" bestFit="1" customWidth="1"/>
    <col min="35" max="35" width="5.7109375" style="368" bestFit="1" customWidth="1"/>
    <col min="36" max="36" width="7.00390625" style="368" bestFit="1" customWidth="1"/>
    <col min="37" max="37" width="7.421875" style="368" bestFit="1" customWidth="1"/>
    <col min="38" max="16384" width="9.140625" style="368" customWidth="1"/>
  </cols>
  <sheetData>
    <row r="1" spans="1:37" ht="25.5">
      <c r="A1" s="587" t="s">
        <v>468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</row>
    <row r="2" spans="1:9" s="367" customFormat="1" ht="20.25">
      <c r="A2" s="381" t="s">
        <v>203</v>
      </c>
      <c r="C2" s="367" t="s">
        <v>202</v>
      </c>
      <c r="F2" s="382"/>
      <c r="I2" s="470"/>
    </row>
    <row r="3" spans="1:9" s="367" customFormat="1" ht="20.25">
      <c r="A3" s="381" t="s">
        <v>217</v>
      </c>
      <c r="C3" s="383" t="s">
        <v>345</v>
      </c>
      <c r="F3" s="382"/>
      <c r="I3" s="470"/>
    </row>
    <row r="4" ht="14.25">
      <c r="A4" s="384"/>
    </row>
    <row r="5" spans="1:37" s="391" customFormat="1" ht="65.25" customHeight="1">
      <c r="A5" s="590" t="s">
        <v>1</v>
      </c>
      <c r="B5" s="592"/>
      <c r="C5" s="386" t="s">
        <v>196</v>
      </c>
      <c r="D5" s="387" t="s">
        <v>219</v>
      </c>
      <c r="E5" s="388" t="s">
        <v>213</v>
      </c>
      <c r="F5" s="389" t="s">
        <v>226</v>
      </c>
      <c r="G5" s="590" t="s">
        <v>222</v>
      </c>
      <c r="H5" s="591"/>
      <c r="I5" s="591"/>
      <c r="J5" s="591"/>
      <c r="K5" s="591"/>
      <c r="L5" s="591"/>
      <c r="M5" s="592"/>
      <c r="N5" s="593" t="s">
        <v>221</v>
      </c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</row>
    <row r="6" spans="1:37" s="397" customFormat="1" ht="73.5" customHeight="1">
      <c r="A6" s="392" t="s">
        <v>195</v>
      </c>
      <c r="B6" s="393" t="s">
        <v>218</v>
      </c>
      <c r="C6" s="394" t="s">
        <v>342</v>
      </c>
      <c r="D6" s="615" t="s">
        <v>351</v>
      </c>
      <c r="E6" s="395" t="s">
        <v>308</v>
      </c>
      <c r="F6" s="396"/>
      <c r="G6" s="580" t="s">
        <v>214</v>
      </c>
      <c r="H6" s="581"/>
      <c r="I6" s="582"/>
      <c r="J6" s="580" t="s">
        <v>211</v>
      </c>
      <c r="K6" s="582"/>
      <c r="L6" s="580" t="s">
        <v>212</v>
      </c>
      <c r="M6" s="582"/>
      <c r="N6" s="585" t="s">
        <v>17</v>
      </c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 t="s">
        <v>18</v>
      </c>
      <c r="AD6" s="585"/>
      <c r="AE6" s="585"/>
      <c r="AF6" s="585"/>
      <c r="AG6" s="585"/>
      <c r="AH6" s="585"/>
      <c r="AI6" s="585"/>
      <c r="AJ6" s="585"/>
      <c r="AK6" s="585"/>
    </row>
    <row r="7" spans="1:37" s="397" customFormat="1" ht="71.25" customHeight="1">
      <c r="A7" s="398" t="s">
        <v>201</v>
      </c>
      <c r="B7" s="399" t="s">
        <v>352</v>
      </c>
      <c r="C7" s="400"/>
      <c r="D7" s="616"/>
      <c r="E7" s="395" t="s">
        <v>271</v>
      </c>
      <c r="F7" s="396"/>
      <c r="G7" s="583" t="s">
        <v>209</v>
      </c>
      <c r="H7" s="583" t="s">
        <v>210</v>
      </c>
      <c r="I7" s="617" t="s">
        <v>216</v>
      </c>
      <c r="J7" s="583" t="s">
        <v>208</v>
      </c>
      <c r="K7" s="583" t="s">
        <v>210</v>
      </c>
      <c r="L7" s="583" t="s">
        <v>208</v>
      </c>
      <c r="M7" s="583" t="s">
        <v>210</v>
      </c>
      <c r="N7" s="585" t="s">
        <v>14</v>
      </c>
      <c r="O7" s="585"/>
      <c r="P7" s="585"/>
      <c r="Q7" s="585"/>
      <c r="R7" s="585"/>
      <c r="S7" s="585"/>
      <c r="T7" s="585" t="s">
        <v>16</v>
      </c>
      <c r="U7" s="585"/>
      <c r="V7" s="585"/>
      <c r="W7" s="585"/>
      <c r="X7" s="585"/>
      <c r="Y7" s="585"/>
      <c r="Z7" s="585"/>
      <c r="AA7" s="585"/>
      <c r="AB7" s="585"/>
      <c r="AC7" s="585" t="s">
        <v>15</v>
      </c>
      <c r="AD7" s="585"/>
      <c r="AE7" s="585"/>
      <c r="AF7" s="585"/>
      <c r="AG7" s="585"/>
      <c r="AH7" s="585"/>
      <c r="AI7" s="585"/>
      <c r="AJ7" s="585"/>
      <c r="AK7" s="585"/>
    </row>
    <row r="8" spans="1:37" s="363" customFormat="1" ht="14.25">
      <c r="A8" s="402"/>
      <c r="B8" s="356"/>
      <c r="C8" s="402"/>
      <c r="D8" s="402"/>
      <c r="E8" s="402"/>
      <c r="F8" s="403"/>
      <c r="G8" s="584"/>
      <c r="H8" s="584"/>
      <c r="I8" s="618"/>
      <c r="J8" s="584"/>
      <c r="K8" s="584"/>
      <c r="L8" s="584"/>
      <c r="M8" s="584"/>
      <c r="N8" s="580" t="s">
        <v>197</v>
      </c>
      <c r="O8" s="581"/>
      <c r="P8" s="582"/>
      <c r="Q8" s="586" t="s">
        <v>6</v>
      </c>
      <c r="R8" s="586"/>
      <c r="S8" s="586"/>
      <c r="T8" s="586" t="s">
        <v>7</v>
      </c>
      <c r="U8" s="586"/>
      <c r="V8" s="586"/>
      <c r="W8" s="586" t="s">
        <v>8</v>
      </c>
      <c r="X8" s="586"/>
      <c r="Y8" s="586"/>
      <c r="Z8" s="586" t="s">
        <v>9</v>
      </c>
      <c r="AA8" s="586"/>
      <c r="AB8" s="586"/>
      <c r="AC8" s="580" t="s">
        <v>198</v>
      </c>
      <c r="AD8" s="581"/>
      <c r="AE8" s="582"/>
      <c r="AF8" s="580" t="s">
        <v>199</v>
      </c>
      <c r="AG8" s="581"/>
      <c r="AH8" s="582"/>
      <c r="AI8" s="580" t="s">
        <v>200</v>
      </c>
      <c r="AJ8" s="581"/>
      <c r="AK8" s="582"/>
    </row>
    <row r="9" spans="1:37" s="363" customFormat="1" ht="14.25">
      <c r="A9" s="405"/>
      <c r="B9" s="406"/>
      <c r="C9" s="405"/>
      <c r="D9" s="405"/>
      <c r="E9" s="405"/>
      <c r="F9" s="407"/>
      <c r="G9" s="394"/>
      <c r="H9" s="394"/>
      <c r="I9" s="365"/>
      <c r="J9" s="394"/>
      <c r="K9" s="394"/>
      <c r="L9" s="394"/>
      <c r="M9" s="39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363" customFormat="1" ht="41.25" customHeight="1">
      <c r="A10" s="405"/>
      <c r="B10" s="406"/>
      <c r="C10" s="405"/>
      <c r="D10" s="405"/>
      <c r="E10" s="408" t="s">
        <v>318</v>
      </c>
      <c r="F10" s="409"/>
      <c r="G10" s="394"/>
      <c r="H10" s="394"/>
      <c r="I10" s="365"/>
      <c r="J10" s="394"/>
      <c r="K10" s="394"/>
      <c r="L10" s="394"/>
      <c r="M10" s="394"/>
      <c r="N10" s="245"/>
      <c r="O10" s="245"/>
      <c r="P10" s="245"/>
      <c r="Q10" s="245"/>
      <c r="R10" s="265">
        <f>SUM(R11+R50+R53)</f>
        <v>10483.512050000001</v>
      </c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363" customFormat="1" ht="20.25">
      <c r="A11" s="405"/>
      <c r="B11" s="406"/>
      <c r="C11" s="405"/>
      <c r="D11" s="405"/>
      <c r="E11" s="410" t="s">
        <v>246</v>
      </c>
      <c r="F11" s="411"/>
      <c r="G11" s="373"/>
      <c r="H11" s="373"/>
      <c r="I11" s="488"/>
      <c r="J11" s="373"/>
      <c r="K11" s="373"/>
      <c r="L11" s="373"/>
      <c r="M11" s="373"/>
      <c r="N11" s="165"/>
      <c r="O11" s="165"/>
      <c r="P11" s="165"/>
      <c r="Q11" s="165"/>
      <c r="R11" s="412">
        <f>SUM(R12+R13+R14+R15+R16+R19+R23+R25+R29+R34+R36)</f>
        <v>3754.6349999999998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</row>
    <row r="12" spans="1:37" s="363" customFormat="1" ht="61.5">
      <c r="A12" s="405"/>
      <c r="B12" s="406"/>
      <c r="C12" s="405"/>
      <c r="D12" s="405"/>
      <c r="E12" s="413" t="s">
        <v>370</v>
      </c>
      <c r="F12" s="414" t="s">
        <v>227</v>
      </c>
      <c r="G12" s="373"/>
      <c r="H12" s="373"/>
      <c r="I12" s="488"/>
      <c r="J12" s="373"/>
      <c r="K12" s="373"/>
      <c r="L12" s="373"/>
      <c r="M12" s="373"/>
      <c r="N12" s="165"/>
      <c r="O12" s="165"/>
      <c r="P12" s="165"/>
      <c r="Q12" s="165"/>
      <c r="R12" s="415">
        <v>100</v>
      </c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</row>
    <row r="13" spans="1:37" s="363" customFormat="1" ht="61.5">
      <c r="A13" s="405"/>
      <c r="B13" s="406"/>
      <c r="C13" s="405"/>
      <c r="D13" s="405"/>
      <c r="E13" s="416" t="s">
        <v>371</v>
      </c>
      <c r="F13" s="414" t="s">
        <v>295</v>
      </c>
      <c r="G13" s="373"/>
      <c r="H13" s="373"/>
      <c r="I13" s="488"/>
      <c r="J13" s="373"/>
      <c r="K13" s="373"/>
      <c r="L13" s="373"/>
      <c r="M13" s="373"/>
      <c r="N13" s="165"/>
      <c r="O13" s="165"/>
      <c r="P13" s="165"/>
      <c r="Q13" s="165"/>
      <c r="R13" s="415">
        <v>152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</row>
    <row r="14" spans="1:37" s="363" customFormat="1" ht="48" customHeight="1">
      <c r="A14" s="405"/>
      <c r="B14" s="406"/>
      <c r="C14" s="405"/>
      <c r="D14" s="405"/>
      <c r="E14" s="416" t="s">
        <v>372</v>
      </c>
      <c r="F14" s="414" t="s">
        <v>295</v>
      </c>
      <c r="G14" s="373"/>
      <c r="H14" s="373"/>
      <c r="I14" s="488"/>
      <c r="J14" s="373"/>
      <c r="K14" s="373"/>
      <c r="L14" s="373"/>
      <c r="M14" s="373"/>
      <c r="N14" s="165"/>
      <c r="O14" s="165"/>
      <c r="P14" s="165"/>
      <c r="Q14" s="165"/>
      <c r="R14" s="415">
        <v>180</v>
      </c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spans="1:37" s="363" customFormat="1" ht="40.5">
      <c r="A15" s="405"/>
      <c r="B15" s="406"/>
      <c r="C15" s="405"/>
      <c r="D15" s="405"/>
      <c r="E15" s="416" t="s">
        <v>373</v>
      </c>
      <c r="F15" s="414" t="s">
        <v>295</v>
      </c>
      <c r="G15" s="373"/>
      <c r="H15" s="373"/>
      <c r="I15" s="488"/>
      <c r="J15" s="373"/>
      <c r="K15" s="373"/>
      <c r="L15" s="373"/>
      <c r="M15" s="373"/>
      <c r="N15" s="165"/>
      <c r="O15" s="165"/>
      <c r="P15" s="165"/>
      <c r="Q15" s="165"/>
      <c r="R15" s="415">
        <v>152</v>
      </c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</row>
    <row r="16" spans="1:37" s="363" customFormat="1" ht="65.25" customHeight="1">
      <c r="A16" s="405"/>
      <c r="B16" s="406"/>
      <c r="C16" s="405"/>
      <c r="D16" s="405"/>
      <c r="E16" s="416" t="s">
        <v>272</v>
      </c>
      <c r="F16" s="414" t="s">
        <v>303</v>
      </c>
      <c r="G16" s="373"/>
      <c r="H16" s="373"/>
      <c r="I16" s="488"/>
      <c r="J16" s="373"/>
      <c r="K16" s="373"/>
      <c r="L16" s="373"/>
      <c r="M16" s="373"/>
      <c r="N16" s="165"/>
      <c r="O16" s="165"/>
      <c r="P16" s="165"/>
      <c r="Q16" s="165"/>
      <c r="R16" s="415">
        <f>SUM(R17:R18)</f>
        <v>38.97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</row>
    <row r="17" spans="1:37" s="363" customFormat="1" ht="51.75" customHeight="1">
      <c r="A17" s="405"/>
      <c r="B17" s="406"/>
      <c r="C17" s="405"/>
      <c r="D17" s="405"/>
      <c r="E17" s="416" t="s">
        <v>438</v>
      </c>
      <c r="F17" s="414" t="s">
        <v>304</v>
      </c>
      <c r="G17" s="373"/>
      <c r="H17" s="373"/>
      <c r="I17" s="488"/>
      <c r="J17" s="373"/>
      <c r="K17" s="373"/>
      <c r="L17" s="373"/>
      <c r="M17" s="373"/>
      <c r="N17" s="167"/>
      <c r="O17" s="167"/>
      <c r="P17" s="167"/>
      <c r="Q17" s="167"/>
      <c r="R17" s="415">
        <v>10.77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</row>
    <row r="18" spans="1:37" ht="49.5" customHeight="1">
      <c r="A18" s="417"/>
      <c r="B18" s="418"/>
      <c r="C18" s="418"/>
      <c r="D18" s="418"/>
      <c r="E18" s="416" t="s">
        <v>273</v>
      </c>
      <c r="F18" s="414" t="s">
        <v>228</v>
      </c>
      <c r="G18" s="369"/>
      <c r="H18" s="369"/>
      <c r="I18" s="489"/>
      <c r="J18" s="369"/>
      <c r="K18" s="369"/>
      <c r="L18" s="369"/>
      <c r="M18" s="369"/>
      <c r="N18" s="369"/>
      <c r="O18" s="369"/>
      <c r="P18" s="369"/>
      <c r="Q18" s="369"/>
      <c r="R18" s="415">
        <v>28.2</v>
      </c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</row>
    <row r="19" spans="1:37" ht="20.25">
      <c r="A19" s="419"/>
      <c r="B19" s="419"/>
      <c r="C19" s="419"/>
      <c r="D19" s="419"/>
      <c r="E19" s="416" t="s">
        <v>274</v>
      </c>
      <c r="F19" s="414" t="s">
        <v>296</v>
      </c>
      <c r="G19" s="369"/>
      <c r="H19" s="369"/>
      <c r="I19" s="489"/>
      <c r="J19" s="369"/>
      <c r="K19" s="369"/>
      <c r="L19" s="369"/>
      <c r="M19" s="369"/>
      <c r="N19" s="369"/>
      <c r="O19" s="369"/>
      <c r="P19" s="369"/>
      <c r="Q19" s="369"/>
      <c r="R19" s="415">
        <f>SUM(R20:R22)</f>
        <v>56.8</v>
      </c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</row>
    <row r="20" spans="1:37" ht="50.25" customHeight="1">
      <c r="A20" s="418"/>
      <c r="B20" s="418"/>
      <c r="C20" s="418"/>
      <c r="D20" s="418"/>
      <c r="E20" s="416" t="s">
        <v>275</v>
      </c>
      <c r="F20" s="420" t="s">
        <v>232</v>
      </c>
      <c r="G20" s="369"/>
      <c r="H20" s="369"/>
      <c r="I20" s="489"/>
      <c r="J20" s="369"/>
      <c r="K20" s="369"/>
      <c r="L20" s="369"/>
      <c r="M20" s="369"/>
      <c r="N20" s="369"/>
      <c r="O20" s="369"/>
      <c r="P20" s="369"/>
      <c r="Q20" s="369"/>
      <c r="R20" s="415">
        <v>35</v>
      </c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</row>
    <row r="21" spans="1:37" ht="40.5">
      <c r="A21" s="418"/>
      <c r="B21" s="418"/>
      <c r="C21" s="418"/>
      <c r="D21" s="418"/>
      <c r="E21" s="416" t="s">
        <v>439</v>
      </c>
      <c r="F21" s="420" t="s">
        <v>232</v>
      </c>
      <c r="G21" s="369"/>
      <c r="H21" s="369"/>
      <c r="I21" s="489"/>
      <c r="J21" s="369"/>
      <c r="K21" s="369"/>
      <c r="L21" s="369"/>
      <c r="M21" s="369"/>
      <c r="N21" s="369"/>
      <c r="O21" s="369"/>
      <c r="P21" s="369"/>
      <c r="Q21" s="369"/>
      <c r="R21" s="415">
        <v>20</v>
      </c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</row>
    <row r="22" spans="1:37" ht="49.5" customHeight="1">
      <c r="A22" s="418"/>
      <c r="B22" s="418"/>
      <c r="C22" s="418"/>
      <c r="D22" s="418"/>
      <c r="E22" s="416" t="s">
        <v>440</v>
      </c>
      <c r="F22" s="420" t="s">
        <v>232</v>
      </c>
      <c r="G22" s="369"/>
      <c r="H22" s="369"/>
      <c r="I22" s="489"/>
      <c r="J22" s="369"/>
      <c r="K22" s="369"/>
      <c r="L22" s="369"/>
      <c r="M22" s="369"/>
      <c r="N22" s="369"/>
      <c r="O22" s="369"/>
      <c r="P22" s="369"/>
      <c r="Q22" s="369"/>
      <c r="R22" s="415">
        <v>1.8</v>
      </c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</row>
    <row r="23" spans="1:37" ht="20.25">
      <c r="A23" s="418"/>
      <c r="B23" s="418"/>
      <c r="C23" s="418"/>
      <c r="D23" s="418"/>
      <c r="E23" s="416" t="s">
        <v>276</v>
      </c>
      <c r="F23" s="414" t="s">
        <v>297</v>
      </c>
      <c r="G23" s="369"/>
      <c r="H23" s="369"/>
      <c r="I23" s="489"/>
      <c r="J23" s="369"/>
      <c r="K23" s="369"/>
      <c r="L23" s="369"/>
      <c r="M23" s="369"/>
      <c r="N23" s="369"/>
      <c r="O23" s="369"/>
      <c r="P23" s="369"/>
      <c r="Q23" s="369"/>
      <c r="R23" s="415">
        <f>SUM(R24)</f>
        <v>37</v>
      </c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</row>
    <row r="24" spans="1:37" ht="61.5">
      <c r="A24" s="418"/>
      <c r="B24" s="418"/>
      <c r="C24" s="418"/>
      <c r="D24" s="418"/>
      <c r="E24" s="416" t="s">
        <v>441</v>
      </c>
      <c r="F24" s="411" t="s">
        <v>262</v>
      </c>
      <c r="G24" s="369"/>
      <c r="H24" s="369"/>
      <c r="I24" s="489"/>
      <c r="J24" s="369"/>
      <c r="K24" s="369"/>
      <c r="L24" s="369"/>
      <c r="M24" s="369"/>
      <c r="N24" s="369"/>
      <c r="O24" s="369"/>
      <c r="P24" s="369"/>
      <c r="Q24" s="369"/>
      <c r="R24" s="415">
        <v>37</v>
      </c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</row>
    <row r="25" spans="1:37" ht="20.25">
      <c r="A25" s="418"/>
      <c r="B25" s="418"/>
      <c r="C25" s="418"/>
      <c r="D25" s="418"/>
      <c r="E25" s="416" t="s">
        <v>277</v>
      </c>
      <c r="F25" s="414" t="s">
        <v>298</v>
      </c>
      <c r="G25" s="369"/>
      <c r="H25" s="369"/>
      <c r="I25" s="489"/>
      <c r="J25" s="369"/>
      <c r="K25" s="369"/>
      <c r="L25" s="369"/>
      <c r="M25" s="369"/>
      <c r="N25" s="369"/>
      <c r="O25" s="369"/>
      <c r="P25" s="369"/>
      <c r="Q25" s="369"/>
      <c r="R25" s="415">
        <f>SUM(R26:R28)</f>
        <v>2058.515</v>
      </c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</row>
    <row r="26" spans="1:37" ht="40.5">
      <c r="A26" s="418"/>
      <c r="B26" s="418"/>
      <c r="C26" s="418"/>
      <c r="D26" s="418"/>
      <c r="E26" s="416" t="s">
        <v>469</v>
      </c>
      <c r="F26" s="411" t="s">
        <v>229</v>
      </c>
      <c r="G26" s="369"/>
      <c r="H26" s="369"/>
      <c r="I26" s="489"/>
      <c r="J26" s="369"/>
      <c r="K26" s="369"/>
      <c r="L26" s="369"/>
      <c r="M26" s="369"/>
      <c r="N26" s="369"/>
      <c r="O26" s="369"/>
      <c r="P26" s="369"/>
      <c r="Q26" s="369"/>
      <c r="R26" s="415">
        <v>867.515</v>
      </c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</row>
    <row r="27" spans="1:37" ht="40.5">
      <c r="A27" s="418"/>
      <c r="B27" s="418"/>
      <c r="C27" s="418"/>
      <c r="D27" s="418"/>
      <c r="E27" s="416" t="s">
        <v>442</v>
      </c>
      <c r="F27" s="411" t="s">
        <v>229</v>
      </c>
      <c r="G27" s="369"/>
      <c r="H27" s="369"/>
      <c r="I27" s="489"/>
      <c r="J27" s="369"/>
      <c r="K27" s="369"/>
      <c r="L27" s="369"/>
      <c r="M27" s="369"/>
      <c r="N27" s="369"/>
      <c r="O27" s="369"/>
      <c r="P27" s="369"/>
      <c r="Q27" s="369"/>
      <c r="R27" s="415">
        <v>291</v>
      </c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</row>
    <row r="28" spans="1:37" ht="61.5">
      <c r="A28" s="418"/>
      <c r="B28" s="418"/>
      <c r="C28" s="418"/>
      <c r="D28" s="418"/>
      <c r="E28" s="416" t="s">
        <v>443</v>
      </c>
      <c r="F28" s="411" t="s">
        <v>229</v>
      </c>
      <c r="G28" s="369"/>
      <c r="H28" s="369"/>
      <c r="I28" s="489"/>
      <c r="J28" s="369"/>
      <c r="K28" s="369"/>
      <c r="L28" s="369"/>
      <c r="M28" s="369"/>
      <c r="N28" s="369"/>
      <c r="O28" s="369"/>
      <c r="P28" s="369"/>
      <c r="Q28" s="369"/>
      <c r="R28" s="415">
        <v>900</v>
      </c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</row>
    <row r="29" spans="1:37" ht="20.25">
      <c r="A29" s="418"/>
      <c r="B29" s="418"/>
      <c r="C29" s="418"/>
      <c r="D29" s="418"/>
      <c r="E29" s="416" t="s">
        <v>278</v>
      </c>
      <c r="F29" s="414" t="s">
        <v>299</v>
      </c>
      <c r="G29" s="369"/>
      <c r="H29" s="369"/>
      <c r="I29" s="489"/>
      <c r="J29" s="369"/>
      <c r="K29" s="369"/>
      <c r="L29" s="369"/>
      <c r="M29" s="369"/>
      <c r="N29" s="369"/>
      <c r="O29" s="369"/>
      <c r="P29" s="369"/>
      <c r="Q29" s="369"/>
      <c r="R29" s="415">
        <f>SUM(R30:R33)</f>
        <v>63.85</v>
      </c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</row>
    <row r="30" spans="1:37" ht="61.5">
      <c r="A30" s="370"/>
      <c r="B30" s="370"/>
      <c r="C30" s="370"/>
      <c r="D30" s="370"/>
      <c r="E30" s="416" t="s">
        <v>444</v>
      </c>
      <c r="F30" s="411" t="s">
        <v>263</v>
      </c>
      <c r="G30" s="369"/>
      <c r="H30" s="369"/>
      <c r="I30" s="489"/>
      <c r="J30" s="369"/>
      <c r="K30" s="369"/>
      <c r="L30" s="369"/>
      <c r="M30" s="369"/>
      <c r="N30" s="369"/>
      <c r="O30" s="369"/>
      <c r="P30" s="369"/>
      <c r="Q30" s="369"/>
      <c r="R30" s="415">
        <v>16.85</v>
      </c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</row>
    <row r="31" spans="1:37" ht="61.5">
      <c r="A31" s="418"/>
      <c r="B31" s="418"/>
      <c r="C31" s="418"/>
      <c r="D31" s="418"/>
      <c r="E31" s="416" t="s">
        <v>445</v>
      </c>
      <c r="F31" s="411" t="s">
        <v>263</v>
      </c>
      <c r="G31" s="369"/>
      <c r="H31" s="369"/>
      <c r="I31" s="489"/>
      <c r="J31" s="369"/>
      <c r="K31" s="369"/>
      <c r="L31" s="369"/>
      <c r="M31" s="369"/>
      <c r="N31" s="369"/>
      <c r="O31" s="369"/>
      <c r="P31" s="369"/>
      <c r="Q31" s="369"/>
      <c r="R31" s="415">
        <v>12</v>
      </c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</row>
    <row r="32" spans="1:37" ht="102">
      <c r="A32" s="418"/>
      <c r="B32" s="418"/>
      <c r="C32" s="418"/>
      <c r="D32" s="418"/>
      <c r="E32" s="416" t="s">
        <v>446</v>
      </c>
      <c r="F32" s="411" t="s">
        <v>263</v>
      </c>
      <c r="G32" s="369"/>
      <c r="H32" s="369"/>
      <c r="I32" s="489"/>
      <c r="J32" s="369"/>
      <c r="K32" s="369"/>
      <c r="L32" s="369"/>
      <c r="M32" s="369"/>
      <c r="N32" s="369"/>
      <c r="O32" s="369"/>
      <c r="P32" s="369"/>
      <c r="Q32" s="369"/>
      <c r="R32" s="415">
        <v>30</v>
      </c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</row>
    <row r="33" spans="1:37" ht="61.5">
      <c r="A33" s="418"/>
      <c r="B33" s="418"/>
      <c r="C33" s="418"/>
      <c r="D33" s="418"/>
      <c r="E33" s="416" t="s">
        <v>447</v>
      </c>
      <c r="F33" s="411" t="s">
        <v>263</v>
      </c>
      <c r="G33" s="369"/>
      <c r="H33" s="369"/>
      <c r="I33" s="489"/>
      <c r="J33" s="369"/>
      <c r="K33" s="369"/>
      <c r="L33" s="369"/>
      <c r="M33" s="369"/>
      <c r="N33" s="369"/>
      <c r="O33" s="369"/>
      <c r="P33" s="369"/>
      <c r="Q33" s="369"/>
      <c r="R33" s="415">
        <v>5</v>
      </c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</row>
    <row r="34" spans="1:37" ht="20.25">
      <c r="A34" s="418"/>
      <c r="B34" s="418"/>
      <c r="C34" s="418"/>
      <c r="D34" s="418"/>
      <c r="E34" s="416" t="s">
        <v>279</v>
      </c>
      <c r="F34" s="414" t="s">
        <v>300</v>
      </c>
      <c r="G34" s="369"/>
      <c r="H34" s="369"/>
      <c r="I34" s="489"/>
      <c r="J34" s="369"/>
      <c r="K34" s="369"/>
      <c r="L34" s="369"/>
      <c r="M34" s="369"/>
      <c r="N34" s="369"/>
      <c r="O34" s="369"/>
      <c r="P34" s="369"/>
      <c r="Q34" s="369"/>
      <c r="R34" s="415">
        <f>SUM(R35)</f>
        <v>10</v>
      </c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</row>
    <row r="35" spans="1:37" ht="40.5">
      <c r="A35" s="418"/>
      <c r="B35" s="418"/>
      <c r="C35" s="418"/>
      <c r="D35" s="418"/>
      <c r="E35" s="416" t="s">
        <v>448</v>
      </c>
      <c r="F35" s="411" t="s">
        <v>231</v>
      </c>
      <c r="G35" s="369"/>
      <c r="H35" s="369"/>
      <c r="I35" s="489"/>
      <c r="J35" s="369"/>
      <c r="K35" s="369"/>
      <c r="L35" s="369"/>
      <c r="M35" s="369"/>
      <c r="N35" s="369"/>
      <c r="O35" s="369"/>
      <c r="P35" s="369"/>
      <c r="Q35" s="369"/>
      <c r="R35" s="415">
        <v>10</v>
      </c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</row>
    <row r="36" spans="1:37" ht="20.25">
      <c r="A36" s="418"/>
      <c r="B36" s="418"/>
      <c r="C36" s="418"/>
      <c r="D36" s="418"/>
      <c r="E36" s="416" t="s">
        <v>280</v>
      </c>
      <c r="F36" s="414" t="s">
        <v>301</v>
      </c>
      <c r="G36" s="369"/>
      <c r="H36" s="369"/>
      <c r="I36" s="489"/>
      <c r="J36" s="369"/>
      <c r="K36" s="369"/>
      <c r="L36" s="369"/>
      <c r="M36" s="369"/>
      <c r="N36" s="369"/>
      <c r="O36" s="369"/>
      <c r="P36" s="369"/>
      <c r="Q36" s="369"/>
      <c r="R36" s="415">
        <f>SUM(R37:R49)</f>
        <v>905.5</v>
      </c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</row>
    <row r="37" spans="1:37" ht="61.5">
      <c r="A37" s="418"/>
      <c r="B37" s="418"/>
      <c r="C37" s="418"/>
      <c r="D37" s="418"/>
      <c r="E37" s="416" t="s">
        <v>449</v>
      </c>
      <c r="F37" s="411" t="s">
        <v>230</v>
      </c>
      <c r="G37" s="369"/>
      <c r="H37" s="369"/>
      <c r="I37" s="489"/>
      <c r="J37" s="369"/>
      <c r="K37" s="369"/>
      <c r="L37" s="369"/>
      <c r="M37" s="369"/>
      <c r="N37" s="369"/>
      <c r="O37" s="369"/>
      <c r="P37" s="369"/>
      <c r="Q37" s="369"/>
      <c r="R37" s="415">
        <v>87</v>
      </c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</row>
    <row r="38" spans="1:37" ht="40.5">
      <c r="A38" s="418"/>
      <c r="B38" s="418"/>
      <c r="C38" s="418"/>
      <c r="D38" s="418"/>
      <c r="E38" s="416" t="s">
        <v>450</v>
      </c>
      <c r="F38" s="411" t="s">
        <v>230</v>
      </c>
      <c r="G38" s="369"/>
      <c r="H38" s="369"/>
      <c r="I38" s="489"/>
      <c r="J38" s="369"/>
      <c r="K38" s="369"/>
      <c r="L38" s="369"/>
      <c r="M38" s="369"/>
      <c r="N38" s="369"/>
      <c r="O38" s="369"/>
      <c r="P38" s="369"/>
      <c r="Q38" s="369"/>
      <c r="R38" s="415">
        <v>100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</row>
    <row r="39" spans="1:37" ht="40.5">
      <c r="A39" s="418"/>
      <c r="B39" s="418"/>
      <c r="C39" s="418"/>
      <c r="D39" s="418"/>
      <c r="E39" s="416" t="s">
        <v>451</v>
      </c>
      <c r="F39" s="411" t="s">
        <v>230</v>
      </c>
      <c r="G39" s="369"/>
      <c r="H39" s="369"/>
      <c r="I39" s="489"/>
      <c r="J39" s="369"/>
      <c r="K39" s="369"/>
      <c r="L39" s="369"/>
      <c r="M39" s="369"/>
      <c r="N39" s="369"/>
      <c r="O39" s="369"/>
      <c r="P39" s="369"/>
      <c r="Q39" s="369"/>
      <c r="R39" s="415">
        <v>250</v>
      </c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</row>
    <row r="40" spans="1:37" ht="40.5">
      <c r="A40" s="418"/>
      <c r="B40" s="418"/>
      <c r="C40" s="418"/>
      <c r="D40" s="418"/>
      <c r="E40" s="416" t="s">
        <v>452</v>
      </c>
      <c r="F40" s="411" t="s">
        <v>230</v>
      </c>
      <c r="G40" s="369"/>
      <c r="H40" s="369"/>
      <c r="I40" s="489"/>
      <c r="J40" s="369"/>
      <c r="K40" s="369"/>
      <c r="L40" s="369"/>
      <c r="M40" s="369"/>
      <c r="N40" s="369"/>
      <c r="O40" s="369"/>
      <c r="P40" s="369"/>
      <c r="Q40" s="369"/>
      <c r="R40" s="415">
        <v>45</v>
      </c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</row>
    <row r="41" spans="1:37" ht="40.5">
      <c r="A41" s="418"/>
      <c r="B41" s="418"/>
      <c r="C41" s="418"/>
      <c r="D41" s="418"/>
      <c r="E41" s="416" t="s">
        <v>453</v>
      </c>
      <c r="F41" s="411" t="s">
        <v>230</v>
      </c>
      <c r="G41" s="369"/>
      <c r="H41" s="369"/>
      <c r="I41" s="489"/>
      <c r="J41" s="369"/>
      <c r="K41" s="369"/>
      <c r="L41" s="369"/>
      <c r="M41" s="369"/>
      <c r="N41" s="369"/>
      <c r="O41" s="369"/>
      <c r="P41" s="369"/>
      <c r="Q41" s="369"/>
      <c r="R41" s="415">
        <v>55</v>
      </c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</row>
    <row r="42" spans="1:37" ht="40.5">
      <c r="A42" s="418"/>
      <c r="B42" s="418"/>
      <c r="C42" s="418"/>
      <c r="D42" s="418"/>
      <c r="E42" s="416" t="s">
        <v>454</v>
      </c>
      <c r="F42" s="411" t="s">
        <v>230</v>
      </c>
      <c r="G42" s="369"/>
      <c r="H42" s="369"/>
      <c r="I42" s="489"/>
      <c r="J42" s="369"/>
      <c r="K42" s="369"/>
      <c r="L42" s="369"/>
      <c r="M42" s="369"/>
      <c r="N42" s="369"/>
      <c r="O42" s="369"/>
      <c r="P42" s="369"/>
      <c r="Q42" s="369"/>
      <c r="R42" s="415">
        <v>120</v>
      </c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</row>
    <row r="43" spans="1:37" ht="61.5">
      <c r="A43" s="418"/>
      <c r="B43" s="418"/>
      <c r="C43" s="418"/>
      <c r="D43" s="418"/>
      <c r="E43" s="416" t="s">
        <v>455</v>
      </c>
      <c r="F43" s="411" t="s">
        <v>230</v>
      </c>
      <c r="G43" s="369"/>
      <c r="H43" s="369"/>
      <c r="I43" s="489"/>
      <c r="J43" s="369"/>
      <c r="K43" s="369"/>
      <c r="L43" s="369"/>
      <c r="M43" s="369"/>
      <c r="N43" s="369"/>
      <c r="O43" s="369"/>
      <c r="P43" s="369"/>
      <c r="Q43" s="369"/>
      <c r="R43" s="415">
        <v>76</v>
      </c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</row>
    <row r="44" spans="1:37" ht="61.5">
      <c r="A44" s="418"/>
      <c r="B44" s="418"/>
      <c r="C44" s="418"/>
      <c r="D44" s="418"/>
      <c r="E44" s="416" t="s">
        <v>456</v>
      </c>
      <c r="F44" s="411" t="s">
        <v>230</v>
      </c>
      <c r="G44" s="369"/>
      <c r="H44" s="369"/>
      <c r="I44" s="489"/>
      <c r="J44" s="369"/>
      <c r="K44" s="369"/>
      <c r="L44" s="369"/>
      <c r="M44" s="369"/>
      <c r="N44" s="369"/>
      <c r="O44" s="369"/>
      <c r="P44" s="369"/>
      <c r="Q44" s="369"/>
      <c r="R44" s="415">
        <v>18</v>
      </c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</row>
    <row r="45" spans="1:37" ht="61.5">
      <c r="A45" s="418"/>
      <c r="B45" s="418"/>
      <c r="C45" s="418"/>
      <c r="D45" s="418"/>
      <c r="E45" s="416" t="s">
        <v>457</v>
      </c>
      <c r="F45" s="411" t="s">
        <v>230</v>
      </c>
      <c r="G45" s="369"/>
      <c r="H45" s="369"/>
      <c r="I45" s="489"/>
      <c r="J45" s="369"/>
      <c r="K45" s="369"/>
      <c r="L45" s="369"/>
      <c r="M45" s="369"/>
      <c r="N45" s="369"/>
      <c r="O45" s="369"/>
      <c r="P45" s="369"/>
      <c r="Q45" s="369"/>
      <c r="R45" s="415">
        <v>29.5</v>
      </c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</row>
    <row r="46" spans="1:37" ht="40.5">
      <c r="A46" s="418"/>
      <c r="B46" s="418"/>
      <c r="C46" s="418"/>
      <c r="D46" s="418"/>
      <c r="E46" s="416" t="s">
        <v>458</v>
      </c>
      <c r="F46" s="411" t="s">
        <v>230</v>
      </c>
      <c r="G46" s="369"/>
      <c r="H46" s="369"/>
      <c r="I46" s="489"/>
      <c r="J46" s="369"/>
      <c r="K46" s="369"/>
      <c r="L46" s="369"/>
      <c r="M46" s="369"/>
      <c r="N46" s="369"/>
      <c r="O46" s="369"/>
      <c r="P46" s="369"/>
      <c r="Q46" s="369"/>
      <c r="R46" s="415">
        <v>35</v>
      </c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</row>
    <row r="47" spans="1:37" ht="61.5">
      <c r="A47" s="418"/>
      <c r="B47" s="418"/>
      <c r="C47" s="418"/>
      <c r="D47" s="418"/>
      <c r="E47" s="416" t="s">
        <v>459</v>
      </c>
      <c r="F47" s="411" t="s">
        <v>230</v>
      </c>
      <c r="G47" s="369"/>
      <c r="H47" s="369"/>
      <c r="I47" s="489"/>
      <c r="J47" s="369"/>
      <c r="K47" s="369"/>
      <c r="L47" s="369"/>
      <c r="M47" s="369"/>
      <c r="N47" s="369"/>
      <c r="O47" s="369"/>
      <c r="P47" s="369"/>
      <c r="Q47" s="369"/>
      <c r="R47" s="415">
        <v>40</v>
      </c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</row>
    <row r="48" spans="1:37" ht="61.5">
      <c r="A48" s="418"/>
      <c r="B48" s="418"/>
      <c r="C48" s="418"/>
      <c r="D48" s="418"/>
      <c r="E48" s="416" t="s">
        <v>460</v>
      </c>
      <c r="F48" s="411" t="s">
        <v>230</v>
      </c>
      <c r="G48" s="369"/>
      <c r="H48" s="369"/>
      <c r="I48" s="489"/>
      <c r="J48" s="369"/>
      <c r="K48" s="369"/>
      <c r="L48" s="369"/>
      <c r="M48" s="369"/>
      <c r="N48" s="369"/>
      <c r="O48" s="369"/>
      <c r="P48" s="369"/>
      <c r="Q48" s="369"/>
      <c r="R48" s="415">
        <v>20</v>
      </c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</row>
    <row r="49" spans="1:37" ht="61.5">
      <c r="A49" s="418"/>
      <c r="B49" s="418"/>
      <c r="C49" s="418"/>
      <c r="D49" s="418"/>
      <c r="E49" s="416" t="s">
        <v>461</v>
      </c>
      <c r="F49" s="411" t="s">
        <v>230</v>
      </c>
      <c r="G49" s="369"/>
      <c r="H49" s="369"/>
      <c r="I49" s="489"/>
      <c r="J49" s="369"/>
      <c r="K49" s="369"/>
      <c r="L49" s="369"/>
      <c r="M49" s="369"/>
      <c r="N49" s="369"/>
      <c r="O49" s="369"/>
      <c r="P49" s="369"/>
      <c r="Q49" s="369"/>
      <c r="R49" s="415">
        <v>30</v>
      </c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</row>
    <row r="50" spans="1:37" s="432" customFormat="1" ht="20.25">
      <c r="A50" s="429"/>
      <c r="B50" s="429"/>
      <c r="C50" s="429"/>
      <c r="D50" s="429"/>
      <c r="E50" s="421" t="s">
        <v>281</v>
      </c>
      <c r="F50" s="411"/>
      <c r="G50" s="430"/>
      <c r="H50" s="430"/>
      <c r="I50" s="490"/>
      <c r="J50" s="430"/>
      <c r="K50" s="430"/>
      <c r="L50" s="430"/>
      <c r="M50" s="430"/>
      <c r="N50" s="430"/>
      <c r="O50" s="430">
        <f>แบบฟอร์มสำนักงบ!N49</f>
        <v>13.1148</v>
      </c>
      <c r="P50" s="430"/>
      <c r="Q50" s="430"/>
      <c r="R50" s="260">
        <f>แบบฟอร์มสำนักงบ!Q49</f>
        <v>24</v>
      </c>
      <c r="S50" s="430"/>
      <c r="T50" s="430"/>
      <c r="U50" s="431">
        <f>แบบฟอร์มสำนักงบ!T49</f>
        <v>60</v>
      </c>
      <c r="V50" s="430"/>
      <c r="W50" s="430"/>
      <c r="X50" s="431">
        <f>แบบฟอร์มสำนักงบ!W49</f>
        <v>60</v>
      </c>
      <c r="Y50" s="430"/>
      <c r="Z50" s="430"/>
      <c r="AA50" s="431">
        <f>แบบฟอร์มสำนักงบ!Z49</f>
        <v>60</v>
      </c>
      <c r="AB50" s="430"/>
      <c r="AC50" s="430"/>
      <c r="AD50" s="431">
        <f>แบบฟอร์มสำนักงบ!AC49</f>
        <v>300</v>
      </c>
      <c r="AE50" s="430"/>
      <c r="AF50" s="430"/>
      <c r="AG50" s="431">
        <f>แบบฟอร์มสำนักงบ!AF49</f>
        <v>300</v>
      </c>
      <c r="AH50" s="430"/>
      <c r="AI50" s="430"/>
      <c r="AJ50" s="431">
        <f>แบบฟอร์มสำนักงบ!AI50</f>
        <v>300</v>
      </c>
      <c r="AK50" s="430"/>
    </row>
    <row r="51" spans="1:37" ht="98.25" customHeight="1">
      <c r="A51" s="418"/>
      <c r="B51" s="418"/>
      <c r="C51" s="418"/>
      <c r="D51" s="418"/>
      <c r="E51" s="422" t="s">
        <v>518</v>
      </c>
      <c r="F51" s="411"/>
      <c r="G51" s="369"/>
      <c r="H51" s="423"/>
      <c r="I51" s="492" t="str">
        <f>แบบฟอร์มสำนักงบ!H50</f>
        <v>ผู้ประกอบ SME ได้รับการจดทะเบียนเครื่องจักรและสามารถนำไปเป็นหลักทรัพย์ในการค้ำประกันก่อให้เกิดเงินทุนหมุนเวียน   ผู้ประกอบการ SME ได้รับการยกระดับด้านการบริหารจัดการด้านการบริหารจัดการบำรุงรักษาเครื่องจักรเพื่อเพิ่มประสิทธิภาพ </v>
      </c>
      <c r="J51" s="369"/>
      <c r="K51" s="369"/>
      <c r="L51" s="369"/>
      <c r="M51" s="369"/>
      <c r="N51" s="424" t="str">
        <f>แบบฟอร์มสำนักงบ!M50</f>
        <v>ส่งเสริมผู้ประกอบการให้เข้าถึงแหล่งเงินทุน</v>
      </c>
      <c r="O51" s="369"/>
      <c r="P51" s="425"/>
      <c r="Q51" s="424" t="str">
        <f>แบบฟอร์มสำนักงบ!P50</f>
        <v>ส่งเสริมผู้ประกอบการให้เข้าถึงแหล่งเงินทุน</v>
      </c>
      <c r="R51" s="260"/>
      <c r="S51" s="369"/>
      <c r="T51" s="424" t="str">
        <f>แบบฟอร์มสำนักงบ!S50</f>
        <v>ส่งเสริมผู้ประกอบการให้เข้าถึงแหล่งเงินทุน</v>
      </c>
      <c r="U51" s="369"/>
      <c r="V51" s="369"/>
      <c r="W51" s="424" t="str">
        <f>แบบฟอร์มสำนักงบ!V50</f>
        <v>ส่งเสริมผู้ประกอบการให้เข้าถึงแหล่งเงินทุน</v>
      </c>
      <c r="X51" s="369"/>
      <c r="Y51" s="424"/>
      <c r="Z51" s="424" t="str">
        <f>แบบฟอร์มสำนักงบ!Y50</f>
        <v>ส่งเสริมผู้ประกอบการให้เข้าถึงแหล่งเงินทุน</v>
      </c>
      <c r="AA51" s="369"/>
      <c r="AB51" s="369"/>
      <c r="AC51" s="424" t="str">
        <f>แบบฟอร์มสำนักงบ!AB50</f>
        <v>ส่งเสริมผู้ประกอบการให้เข้าถึงแหล่งเงินทุน</v>
      </c>
      <c r="AD51" s="369"/>
      <c r="AE51" s="369"/>
      <c r="AF51" s="424" t="str">
        <f>แบบฟอร์มสำนักงบ!AE50</f>
        <v>ส่งเสริมผู้ประกอบการให้เข้าถึงแหล่งเงินทุน</v>
      </c>
      <c r="AG51" s="369"/>
      <c r="AH51" s="369"/>
      <c r="AI51" s="424" t="str">
        <f>แบบฟอร์มสำนักงบ!AH50</f>
        <v>ส่งเสริมผู้ประกอบการให้เข้าถึงแหล่งเงินทุน</v>
      </c>
      <c r="AJ51" s="369"/>
      <c r="AK51" s="369"/>
    </row>
    <row r="52" spans="1:37" ht="47.25" customHeight="1">
      <c r="A52" s="370"/>
      <c r="B52" s="370"/>
      <c r="C52" s="370"/>
      <c r="D52" s="370"/>
      <c r="E52" s="426" t="s">
        <v>374</v>
      </c>
      <c r="F52" s="411" t="s">
        <v>302</v>
      </c>
      <c r="G52" s="369"/>
      <c r="I52" s="489"/>
      <c r="J52" s="369"/>
      <c r="K52" s="369"/>
      <c r="L52" s="369"/>
      <c r="M52" s="369"/>
      <c r="N52" s="369"/>
      <c r="O52" s="369"/>
      <c r="P52" s="369"/>
      <c r="Q52" s="369"/>
      <c r="R52" s="260">
        <v>83</v>
      </c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</row>
    <row r="53" spans="1:37" ht="20.25">
      <c r="A53" s="418"/>
      <c r="B53" s="418"/>
      <c r="C53" s="418"/>
      <c r="D53" s="418"/>
      <c r="E53" s="421" t="s">
        <v>249</v>
      </c>
      <c r="F53" s="411"/>
      <c r="G53" s="369"/>
      <c r="H53" s="369"/>
      <c r="I53" s="489"/>
      <c r="J53" s="369"/>
      <c r="K53" s="369"/>
      <c r="L53" s="369"/>
      <c r="M53" s="369"/>
      <c r="N53" s="369"/>
      <c r="O53" s="369"/>
      <c r="P53" s="369"/>
      <c r="Q53" s="369"/>
      <c r="R53" s="427">
        <f>SUM(R54:R66)</f>
        <v>6704.877050000001</v>
      </c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</row>
    <row r="54" spans="1:37" ht="40.5">
      <c r="A54" s="418"/>
      <c r="B54" s="418"/>
      <c r="C54" s="418"/>
      <c r="D54" s="418"/>
      <c r="E54" s="261" t="s">
        <v>282</v>
      </c>
      <c r="F54" s="411" t="s">
        <v>265</v>
      </c>
      <c r="G54" s="369"/>
      <c r="H54" s="369"/>
      <c r="I54" s="489"/>
      <c r="J54" s="369"/>
      <c r="K54" s="369"/>
      <c r="L54" s="369"/>
      <c r="M54" s="369"/>
      <c r="N54" s="369"/>
      <c r="O54" s="369"/>
      <c r="P54" s="369"/>
      <c r="Q54" s="369"/>
      <c r="R54" s="260">
        <v>49.3</v>
      </c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</row>
    <row r="55" spans="1:37" ht="40.5">
      <c r="A55" s="418"/>
      <c r="B55" s="418"/>
      <c r="C55" s="418"/>
      <c r="D55" s="418"/>
      <c r="E55" s="261" t="s">
        <v>283</v>
      </c>
      <c r="F55" s="411" t="s">
        <v>265</v>
      </c>
      <c r="G55" s="369"/>
      <c r="H55" s="369"/>
      <c r="I55" s="489"/>
      <c r="J55" s="369"/>
      <c r="K55" s="369"/>
      <c r="L55" s="369"/>
      <c r="M55" s="369"/>
      <c r="N55" s="369"/>
      <c r="O55" s="369"/>
      <c r="P55" s="369"/>
      <c r="Q55" s="369"/>
      <c r="R55" s="260">
        <v>3968.4</v>
      </c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</row>
    <row r="56" spans="1:37" ht="40.5">
      <c r="A56" s="418"/>
      <c r="B56" s="418"/>
      <c r="C56" s="418"/>
      <c r="D56" s="418"/>
      <c r="E56" s="261" t="s">
        <v>284</v>
      </c>
      <c r="F56" s="411" t="s">
        <v>265</v>
      </c>
      <c r="G56" s="369"/>
      <c r="H56" s="369"/>
      <c r="I56" s="489"/>
      <c r="J56" s="369"/>
      <c r="K56" s="369"/>
      <c r="L56" s="369"/>
      <c r="M56" s="369"/>
      <c r="N56" s="369"/>
      <c r="O56" s="369"/>
      <c r="P56" s="369"/>
      <c r="Q56" s="369"/>
      <c r="R56" s="260">
        <v>530</v>
      </c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</row>
    <row r="57" spans="1:37" ht="40.5">
      <c r="A57" s="418"/>
      <c r="B57" s="418"/>
      <c r="C57" s="418"/>
      <c r="D57" s="418"/>
      <c r="E57" s="261" t="s">
        <v>285</v>
      </c>
      <c r="F57" s="411" t="s">
        <v>265</v>
      </c>
      <c r="G57" s="369"/>
      <c r="H57" s="369"/>
      <c r="I57" s="489"/>
      <c r="J57" s="369"/>
      <c r="K57" s="369"/>
      <c r="L57" s="369"/>
      <c r="M57" s="369"/>
      <c r="N57" s="369"/>
      <c r="O57" s="369"/>
      <c r="P57" s="369"/>
      <c r="Q57" s="369"/>
      <c r="R57" s="260">
        <v>270.641</v>
      </c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</row>
    <row r="58" spans="1:37" ht="40.5">
      <c r="A58" s="418"/>
      <c r="B58" s="418"/>
      <c r="C58" s="418"/>
      <c r="D58" s="418"/>
      <c r="E58" s="261" t="s">
        <v>286</v>
      </c>
      <c r="F58" s="411" t="s">
        <v>265</v>
      </c>
      <c r="G58" s="369"/>
      <c r="H58" s="369"/>
      <c r="I58" s="489"/>
      <c r="J58" s="369"/>
      <c r="K58" s="369"/>
      <c r="L58" s="369"/>
      <c r="M58" s="369"/>
      <c r="N58" s="369"/>
      <c r="O58" s="369"/>
      <c r="P58" s="369"/>
      <c r="Q58" s="369"/>
      <c r="R58" s="260">
        <v>132.14205</v>
      </c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</row>
    <row r="59" spans="1:37" ht="40.5">
      <c r="A59" s="418"/>
      <c r="B59" s="418"/>
      <c r="C59" s="418"/>
      <c r="D59" s="418"/>
      <c r="E59" s="261" t="s">
        <v>287</v>
      </c>
      <c r="F59" s="411" t="s">
        <v>265</v>
      </c>
      <c r="G59" s="369"/>
      <c r="H59" s="369"/>
      <c r="I59" s="489"/>
      <c r="J59" s="369"/>
      <c r="K59" s="369"/>
      <c r="L59" s="369"/>
      <c r="M59" s="369"/>
      <c r="N59" s="369"/>
      <c r="O59" s="369"/>
      <c r="P59" s="369"/>
      <c r="Q59" s="369"/>
      <c r="R59" s="260">
        <v>57</v>
      </c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</row>
    <row r="60" spans="1:37" ht="40.5">
      <c r="A60" s="418"/>
      <c r="B60" s="418"/>
      <c r="C60" s="418"/>
      <c r="D60" s="418"/>
      <c r="E60" s="261" t="s">
        <v>288</v>
      </c>
      <c r="F60" s="411" t="s">
        <v>265</v>
      </c>
      <c r="G60" s="369"/>
      <c r="H60" s="369"/>
      <c r="I60" s="489"/>
      <c r="J60" s="369"/>
      <c r="K60" s="369"/>
      <c r="L60" s="369"/>
      <c r="M60" s="369"/>
      <c r="N60" s="369"/>
      <c r="O60" s="369"/>
      <c r="P60" s="369"/>
      <c r="Q60" s="369"/>
      <c r="R60" s="260">
        <v>750</v>
      </c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</row>
    <row r="61" spans="1:37" ht="40.5">
      <c r="A61" s="418"/>
      <c r="B61" s="418"/>
      <c r="C61" s="418"/>
      <c r="D61" s="418"/>
      <c r="E61" s="261" t="s">
        <v>289</v>
      </c>
      <c r="F61" s="411" t="s">
        <v>265</v>
      </c>
      <c r="G61" s="369"/>
      <c r="H61" s="369"/>
      <c r="I61" s="489"/>
      <c r="J61" s="369"/>
      <c r="K61" s="369"/>
      <c r="L61" s="369"/>
      <c r="M61" s="369"/>
      <c r="N61" s="369"/>
      <c r="O61" s="369"/>
      <c r="P61" s="369"/>
      <c r="Q61" s="369"/>
      <c r="R61" s="260">
        <v>20.5</v>
      </c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</row>
    <row r="62" spans="1:37" ht="61.5">
      <c r="A62" s="418"/>
      <c r="B62" s="418"/>
      <c r="C62" s="418"/>
      <c r="D62" s="418"/>
      <c r="E62" s="261" t="s">
        <v>290</v>
      </c>
      <c r="F62" s="411" t="s">
        <v>265</v>
      </c>
      <c r="G62" s="369"/>
      <c r="H62" s="369"/>
      <c r="I62" s="489"/>
      <c r="J62" s="369"/>
      <c r="K62" s="369"/>
      <c r="L62" s="369"/>
      <c r="M62" s="369"/>
      <c r="N62" s="369"/>
      <c r="O62" s="369"/>
      <c r="P62" s="369"/>
      <c r="Q62" s="369"/>
      <c r="R62" s="260">
        <v>54.394</v>
      </c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</row>
    <row r="63" spans="1:37" ht="40.5">
      <c r="A63" s="418"/>
      <c r="B63" s="418"/>
      <c r="C63" s="418"/>
      <c r="D63" s="418"/>
      <c r="E63" s="261" t="s">
        <v>291</v>
      </c>
      <c r="F63" s="411" t="s">
        <v>265</v>
      </c>
      <c r="G63" s="369"/>
      <c r="H63" s="369"/>
      <c r="I63" s="489"/>
      <c r="J63" s="369"/>
      <c r="K63" s="369"/>
      <c r="L63" s="369"/>
      <c r="M63" s="369"/>
      <c r="N63" s="369"/>
      <c r="O63" s="369"/>
      <c r="P63" s="369"/>
      <c r="Q63" s="369"/>
      <c r="R63" s="260">
        <v>581.5</v>
      </c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</row>
    <row r="64" spans="1:37" ht="40.5">
      <c r="A64" s="418"/>
      <c r="B64" s="418"/>
      <c r="C64" s="418"/>
      <c r="D64" s="418"/>
      <c r="E64" s="261" t="s">
        <v>292</v>
      </c>
      <c r="F64" s="411" t="s">
        <v>265</v>
      </c>
      <c r="G64" s="369"/>
      <c r="H64" s="369"/>
      <c r="I64" s="489"/>
      <c r="J64" s="369"/>
      <c r="K64" s="369"/>
      <c r="L64" s="369"/>
      <c r="M64" s="369"/>
      <c r="N64" s="369"/>
      <c r="O64" s="369"/>
      <c r="P64" s="369"/>
      <c r="Q64" s="369"/>
      <c r="R64" s="260">
        <v>217</v>
      </c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</row>
    <row r="65" spans="1:37" ht="40.5">
      <c r="A65" s="418"/>
      <c r="B65" s="418"/>
      <c r="C65" s="418"/>
      <c r="D65" s="418"/>
      <c r="E65" s="261" t="s">
        <v>293</v>
      </c>
      <c r="F65" s="411" t="s">
        <v>265</v>
      </c>
      <c r="G65" s="369"/>
      <c r="H65" s="369"/>
      <c r="I65" s="489"/>
      <c r="J65" s="369"/>
      <c r="K65" s="369"/>
      <c r="L65" s="369"/>
      <c r="M65" s="369"/>
      <c r="N65" s="369"/>
      <c r="O65" s="369"/>
      <c r="P65" s="369"/>
      <c r="Q65" s="369"/>
      <c r="R65" s="260">
        <v>14</v>
      </c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</row>
    <row r="66" spans="1:37" ht="40.5">
      <c r="A66" s="370"/>
      <c r="B66" s="370"/>
      <c r="C66" s="370"/>
      <c r="D66" s="370"/>
      <c r="E66" s="261" t="s">
        <v>294</v>
      </c>
      <c r="F66" s="411" t="s">
        <v>265</v>
      </c>
      <c r="G66" s="370"/>
      <c r="H66" s="370"/>
      <c r="I66" s="491"/>
      <c r="J66" s="370"/>
      <c r="K66" s="370"/>
      <c r="L66" s="370"/>
      <c r="M66" s="370"/>
      <c r="N66" s="370"/>
      <c r="O66" s="370"/>
      <c r="P66" s="370"/>
      <c r="Q66" s="370"/>
      <c r="R66" s="260">
        <v>60</v>
      </c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</row>
    <row r="67" ht="20.25">
      <c r="F67" s="428"/>
    </row>
  </sheetData>
  <sheetProtection/>
  <mergeCells count="28">
    <mergeCell ref="AF8:AH8"/>
    <mergeCell ref="AI8:AK8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  <mergeCell ref="D6:D7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8"/>
  <sheetViews>
    <sheetView zoomScale="80" zoomScaleNormal="80" zoomScalePageLayoutView="0" workbookViewId="0" topLeftCell="A12">
      <selection activeCell="I13" sqref="I13"/>
    </sheetView>
  </sheetViews>
  <sheetFormatPr defaultColWidth="9.140625" defaultRowHeight="15"/>
  <cols>
    <col min="1" max="2" width="12.421875" style="153" customWidth="1"/>
    <col min="3" max="3" width="14.421875" style="153" customWidth="1"/>
    <col min="4" max="4" width="12.421875" style="153" customWidth="1"/>
    <col min="5" max="5" width="39.57421875" style="153" customWidth="1"/>
    <col min="6" max="6" width="7.7109375" style="153" bestFit="1" customWidth="1"/>
    <col min="7" max="7" width="5.00390625" style="153" bestFit="1" customWidth="1"/>
    <col min="8" max="8" width="7.421875" style="153" bestFit="1" customWidth="1"/>
    <col min="9" max="9" width="7.28125" style="153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9.421875" style="153" bestFit="1" customWidth="1"/>
    <col min="19" max="19" width="7.7109375" style="153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6.28125" style="153" bestFit="1" customWidth="1"/>
    <col min="30" max="30" width="7.421875" style="153" bestFit="1" customWidth="1"/>
    <col min="31" max="31" width="8.00390625" style="153" bestFit="1" customWidth="1"/>
    <col min="32" max="32" width="6.28125" style="153" bestFit="1" customWidth="1"/>
    <col min="33" max="33" width="7.421875" style="153" bestFit="1" customWidth="1"/>
    <col min="34" max="34" width="8.00390625" style="153" bestFit="1" customWidth="1"/>
    <col min="35" max="35" width="6.28125" style="153" bestFit="1" customWidth="1"/>
    <col min="36" max="36" width="7.421875" style="153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470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3" s="176" customFormat="1" ht="20.25">
      <c r="A2" s="175" t="s">
        <v>203</v>
      </c>
      <c r="C2" s="176" t="s">
        <v>202</v>
      </c>
    </row>
    <row r="3" spans="1:3" s="176" customFormat="1" ht="20.25">
      <c r="A3" s="175" t="s">
        <v>217</v>
      </c>
      <c r="C3" s="305" t="s">
        <v>345</v>
      </c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201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177" t="s">
        <v>195</v>
      </c>
      <c r="B6" s="178" t="s">
        <v>218</v>
      </c>
      <c r="C6" s="164" t="s">
        <v>342</v>
      </c>
      <c r="D6" s="610" t="s">
        <v>351</v>
      </c>
      <c r="E6" s="181" t="s">
        <v>307</v>
      </c>
      <c r="F6" s="181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308" t="s">
        <v>201</v>
      </c>
      <c r="B7" s="309" t="s">
        <v>353</v>
      </c>
      <c r="C7" s="156"/>
      <c r="D7" s="611"/>
      <c r="E7" s="181" t="s">
        <v>309</v>
      </c>
      <c r="F7" s="181"/>
      <c r="G7" s="619" t="s">
        <v>209</v>
      </c>
      <c r="H7" s="619" t="s">
        <v>210</v>
      </c>
      <c r="I7" s="619" t="s">
        <v>216</v>
      </c>
      <c r="J7" s="619" t="s">
        <v>208</v>
      </c>
      <c r="K7" s="619" t="s">
        <v>210</v>
      </c>
      <c r="L7" s="619" t="s">
        <v>208</v>
      </c>
      <c r="M7" s="619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159"/>
      <c r="B8" s="160"/>
      <c r="C8" s="159"/>
      <c r="D8" s="159"/>
      <c r="E8" s="159"/>
      <c r="F8" s="159"/>
      <c r="G8" s="620"/>
      <c r="H8" s="620"/>
      <c r="I8" s="620"/>
      <c r="J8" s="620"/>
      <c r="K8" s="620"/>
      <c r="L8" s="620"/>
      <c r="M8" s="620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162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0.5">
      <c r="A10" s="162"/>
      <c r="B10" s="163"/>
      <c r="C10" s="162"/>
      <c r="D10" s="162"/>
      <c r="E10" s="264" t="s">
        <v>319</v>
      </c>
      <c r="F10" s="182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63">
        <f>SUM(R11:R14)</f>
        <v>2361.364</v>
      </c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40.5">
      <c r="A11" s="162"/>
      <c r="B11" s="163"/>
      <c r="C11" s="162"/>
      <c r="D11" s="162"/>
      <c r="E11" s="269" t="s">
        <v>471</v>
      </c>
      <c r="F11" s="202" t="s">
        <v>305</v>
      </c>
      <c r="G11" s="250"/>
      <c r="H11" s="250"/>
      <c r="I11" s="250"/>
      <c r="J11" s="250"/>
      <c r="K11" s="250"/>
      <c r="L11" s="250"/>
      <c r="M11" s="250"/>
      <c r="N11" s="165"/>
      <c r="O11" s="165"/>
      <c r="P11" s="165"/>
      <c r="Q11" s="165"/>
      <c r="R11" s="262">
        <v>560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</row>
    <row r="12" spans="1:37" s="161" customFormat="1" ht="40.5">
      <c r="A12" s="162"/>
      <c r="B12" s="163"/>
      <c r="C12" s="162"/>
      <c r="D12" s="162"/>
      <c r="E12" s="269" t="s">
        <v>472</v>
      </c>
      <c r="F12" s="202" t="s">
        <v>305</v>
      </c>
      <c r="G12" s="250"/>
      <c r="H12" s="250"/>
      <c r="I12" s="250"/>
      <c r="J12" s="250"/>
      <c r="K12" s="250"/>
      <c r="L12" s="250"/>
      <c r="M12" s="250"/>
      <c r="N12" s="165"/>
      <c r="O12" s="165"/>
      <c r="P12" s="165"/>
      <c r="Q12" s="165"/>
      <c r="R12" s="262">
        <v>772.11</v>
      </c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</row>
    <row r="13" spans="1:37" s="161" customFormat="1" ht="40.5">
      <c r="A13" s="162"/>
      <c r="B13" s="163"/>
      <c r="C13" s="162"/>
      <c r="D13" s="162"/>
      <c r="E13" s="269" t="s">
        <v>473</v>
      </c>
      <c r="F13" s="202" t="s">
        <v>305</v>
      </c>
      <c r="G13" s="250"/>
      <c r="H13" s="250"/>
      <c r="I13" s="250"/>
      <c r="J13" s="250"/>
      <c r="K13" s="250"/>
      <c r="L13" s="250"/>
      <c r="M13" s="250"/>
      <c r="N13" s="165"/>
      <c r="O13" s="165"/>
      <c r="P13" s="165"/>
      <c r="Q13" s="165"/>
      <c r="R13" s="262">
        <v>552.15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</row>
    <row r="14" spans="1:37" s="161" customFormat="1" ht="40.5">
      <c r="A14" s="162"/>
      <c r="B14" s="163"/>
      <c r="C14" s="162"/>
      <c r="D14" s="162"/>
      <c r="E14" s="269" t="s">
        <v>474</v>
      </c>
      <c r="F14" s="202" t="s">
        <v>305</v>
      </c>
      <c r="G14" s="250"/>
      <c r="H14" s="250"/>
      <c r="I14" s="250"/>
      <c r="J14" s="250"/>
      <c r="K14" s="250"/>
      <c r="L14" s="250"/>
      <c r="M14" s="250"/>
      <c r="N14" s="165"/>
      <c r="O14" s="165"/>
      <c r="P14" s="165"/>
      <c r="Q14" s="165"/>
      <c r="R14" s="262">
        <v>477.104</v>
      </c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spans="1:37" s="161" customFormat="1" ht="20.25">
      <c r="A15" s="162"/>
      <c r="B15" s="163"/>
      <c r="C15" s="162"/>
      <c r="D15" s="162"/>
      <c r="E15" s="257"/>
      <c r="F15" s="192"/>
      <c r="G15" s="250"/>
      <c r="H15" s="250"/>
      <c r="I15" s="250"/>
      <c r="J15" s="250"/>
      <c r="K15" s="250"/>
      <c r="L15" s="250"/>
      <c r="M15" s="250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</row>
    <row r="16" spans="1:37" s="161" customFormat="1" ht="20.25">
      <c r="A16" s="162"/>
      <c r="B16" s="163"/>
      <c r="C16" s="162"/>
      <c r="D16" s="162"/>
      <c r="E16" s="257"/>
      <c r="F16" s="192"/>
      <c r="G16" s="250"/>
      <c r="H16" s="250"/>
      <c r="I16" s="250"/>
      <c r="J16" s="250"/>
      <c r="K16" s="250"/>
      <c r="L16" s="250"/>
      <c r="M16" s="250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</row>
    <row r="17" spans="1:37" ht="20.25">
      <c r="A17" s="240"/>
      <c r="B17" s="240"/>
      <c r="C17" s="240"/>
      <c r="D17" s="240"/>
      <c r="E17" s="258"/>
      <c r="F17" s="202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</row>
    <row r="18" ht="20.25">
      <c r="F18" s="259"/>
    </row>
  </sheetData>
  <sheetProtection/>
  <mergeCells count="28">
    <mergeCell ref="AF8:AH8"/>
    <mergeCell ref="AI8:AK8"/>
    <mergeCell ref="D6:D7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3"/>
  <sheetViews>
    <sheetView view="pageLayout" zoomScaleNormal="80" workbookViewId="0" topLeftCell="B16">
      <selection activeCell="F21" sqref="F21"/>
    </sheetView>
  </sheetViews>
  <sheetFormatPr defaultColWidth="9.140625" defaultRowHeight="15"/>
  <cols>
    <col min="1" max="1" width="13.8515625" style="153" customWidth="1"/>
    <col min="2" max="2" width="12.140625" style="153" customWidth="1"/>
    <col min="3" max="4" width="14.421875" style="153" customWidth="1"/>
    <col min="5" max="5" width="44.8515625" style="153" customWidth="1"/>
    <col min="6" max="6" width="10.8515625" style="154" customWidth="1"/>
    <col min="7" max="7" width="5.00390625" style="153" bestFit="1" customWidth="1"/>
    <col min="8" max="8" width="7.421875" style="153" bestFit="1" customWidth="1"/>
    <col min="9" max="9" width="7.28125" style="153" customWidth="1"/>
    <col min="10" max="10" width="6.28125" style="153" bestFit="1" customWidth="1"/>
    <col min="11" max="11" width="7.421875" style="153" bestFit="1" customWidth="1"/>
    <col min="12" max="12" width="6.28125" style="153" bestFit="1" customWidth="1"/>
    <col min="13" max="13" width="7.421875" style="153" bestFit="1" customWidth="1"/>
    <col min="14" max="14" width="6.28125" style="153" bestFit="1" customWidth="1"/>
    <col min="15" max="15" width="7.421875" style="153" bestFit="1" customWidth="1"/>
    <col min="16" max="16" width="8.00390625" style="153" bestFit="1" customWidth="1"/>
    <col min="17" max="17" width="6.28125" style="153" bestFit="1" customWidth="1"/>
    <col min="18" max="18" width="9.57421875" style="153" customWidth="1"/>
    <col min="19" max="19" width="7.7109375" style="153" customWidth="1"/>
    <col min="20" max="20" width="6.28125" style="153" bestFit="1" customWidth="1"/>
    <col min="21" max="21" width="7.421875" style="153" bestFit="1" customWidth="1"/>
    <col min="22" max="22" width="8.00390625" style="153" bestFit="1" customWidth="1"/>
    <col min="23" max="23" width="6.28125" style="153" bestFit="1" customWidth="1"/>
    <col min="24" max="24" width="7.421875" style="153" bestFit="1" customWidth="1"/>
    <col min="25" max="25" width="8.00390625" style="153" bestFit="1" customWidth="1"/>
    <col min="26" max="26" width="6.28125" style="153" bestFit="1" customWidth="1"/>
    <col min="27" max="27" width="7.421875" style="153" bestFit="1" customWidth="1"/>
    <col min="28" max="28" width="8.00390625" style="153" bestFit="1" customWidth="1"/>
    <col min="29" max="29" width="6.28125" style="153" bestFit="1" customWidth="1"/>
    <col min="30" max="30" width="7.421875" style="153" bestFit="1" customWidth="1"/>
    <col min="31" max="31" width="8.00390625" style="153" bestFit="1" customWidth="1"/>
    <col min="32" max="32" width="6.28125" style="153" bestFit="1" customWidth="1"/>
    <col min="33" max="33" width="7.421875" style="153" bestFit="1" customWidth="1"/>
    <col min="34" max="34" width="8.00390625" style="153" bestFit="1" customWidth="1"/>
    <col min="35" max="35" width="6.28125" style="153" bestFit="1" customWidth="1"/>
    <col min="36" max="36" width="7.421875" style="153" bestFit="1" customWidth="1"/>
    <col min="37" max="37" width="8.00390625" style="153" bestFit="1" customWidth="1"/>
    <col min="38" max="16384" width="9.140625" style="153" customWidth="1"/>
  </cols>
  <sheetData>
    <row r="1" spans="1:37" ht="25.5">
      <c r="A1" s="599" t="s">
        <v>475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6" s="176" customFormat="1" ht="20.25">
      <c r="A2" s="175" t="s">
        <v>203</v>
      </c>
      <c r="C2" s="176" t="s">
        <v>202</v>
      </c>
      <c r="F2" s="175"/>
    </row>
    <row r="3" spans="1:6" s="176" customFormat="1" ht="20.25">
      <c r="A3" s="175" t="s">
        <v>217</v>
      </c>
      <c r="C3" s="305" t="s">
        <v>345</v>
      </c>
      <c r="F3" s="175"/>
    </row>
    <row r="4" ht="14.25">
      <c r="A4" s="154"/>
    </row>
    <row r="5" spans="1:37" s="172" customFormat="1" ht="65.25" customHeight="1">
      <c r="A5" s="604" t="s">
        <v>1</v>
      </c>
      <c r="B5" s="605"/>
      <c r="C5" s="186" t="s">
        <v>196</v>
      </c>
      <c r="D5" s="171" t="s">
        <v>219</v>
      </c>
      <c r="E5" s="170" t="s">
        <v>213</v>
      </c>
      <c r="F5" s="201" t="s">
        <v>226</v>
      </c>
      <c r="G5" s="604" t="s">
        <v>222</v>
      </c>
      <c r="H5" s="606"/>
      <c r="I5" s="606"/>
      <c r="J5" s="606"/>
      <c r="K5" s="606"/>
      <c r="L5" s="606"/>
      <c r="M5" s="605"/>
      <c r="N5" s="602" t="s">
        <v>221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</row>
    <row r="6" spans="1:37" s="155" customFormat="1" ht="73.5" customHeight="1">
      <c r="A6" s="177" t="s">
        <v>195</v>
      </c>
      <c r="B6" s="178" t="s">
        <v>218</v>
      </c>
      <c r="C6" s="164" t="s">
        <v>342</v>
      </c>
      <c r="D6" s="610" t="s">
        <v>351</v>
      </c>
      <c r="E6" s="181" t="s">
        <v>307</v>
      </c>
      <c r="F6" s="181"/>
      <c r="G6" s="607" t="s">
        <v>214</v>
      </c>
      <c r="H6" s="608"/>
      <c r="I6" s="609"/>
      <c r="J6" s="607" t="s">
        <v>211</v>
      </c>
      <c r="K6" s="609"/>
      <c r="L6" s="607" t="s">
        <v>212</v>
      </c>
      <c r="M6" s="609"/>
      <c r="N6" s="603" t="s">
        <v>17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 t="s">
        <v>18</v>
      </c>
      <c r="AD6" s="603"/>
      <c r="AE6" s="603"/>
      <c r="AF6" s="603"/>
      <c r="AG6" s="603"/>
      <c r="AH6" s="603"/>
      <c r="AI6" s="603"/>
      <c r="AJ6" s="603"/>
      <c r="AK6" s="603"/>
    </row>
    <row r="7" spans="1:37" s="155" customFormat="1" ht="71.25" customHeight="1">
      <c r="A7" s="308" t="s">
        <v>201</v>
      </c>
      <c r="B7" s="309" t="s">
        <v>354</v>
      </c>
      <c r="C7" s="156"/>
      <c r="D7" s="611"/>
      <c r="E7" s="181" t="s">
        <v>306</v>
      </c>
      <c r="F7" s="181"/>
      <c r="G7" s="613" t="s">
        <v>209</v>
      </c>
      <c r="H7" s="613" t="s">
        <v>210</v>
      </c>
      <c r="I7" s="613" t="s">
        <v>216</v>
      </c>
      <c r="J7" s="613" t="s">
        <v>208</v>
      </c>
      <c r="K7" s="613" t="s">
        <v>210</v>
      </c>
      <c r="L7" s="613" t="s">
        <v>208</v>
      </c>
      <c r="M7" s="613" t="s">
        <v>210</v>
      </c>
      <c r="N7" s="585" t="s">
        <v>14</v>
      </c>
      <c r="O7" s="585"/>
      <c r="P7" s="585"/>
      <c r="Q7" s="585"/>
      <c r="R7" s="585"/>
      <c r="S7" s="585"/>
      <c r="T7" s="603" t="s">
        <v>16</v>
      </c>
      <c r="U7" s="603"/>
      <c r="V7" s="603"/>
      <c r="W7" s="603"/>
      <c r="X7" s="603"/>
      <c r="Y7" s="603"/>
      <c r="Z7" s="603"/>
      <c r="AA7" s="603"/>
      <c r="AB7" s="603"/>
      <c r="AC7" s="603" t="s">
        <v>15</v>
      </c>
      <c r="AD7" s="603"/>
      <c r="AE7" s="603"/>
      <c r="AF7" s="603"/>
      <c r="AG7" s="603"/>
      <c r="AH7" s="603"/>
      <c r="AI7" s="603"/>
      <c r="AJ7" s="603"/>
      <c r="AK7" s="603"/>
    </row>
    <row r="8" spans="1:37" s="161" customFormat="1" ht="14.25">
      <c r="A8" s="159"/>
      <c r="B8" s="160"/>
      <c r="C8" s="159"/>
      <c r="D8" s="159"/>
      <c r="E8" s="159"/>
      <c r="F8" s="159"/>
      <c r="G8" s="614"/>
      <c r="H8" s="614"/>
      <c r="I8" s="614"/>
      <c r="J8" s="614"/>
      <c r="K8" s="614"/>
      <c r="L8" s="614"/>
      <c r="M8" s="614"/>
      <c r="N8" s="607" t="s">
        <v>197</v>
      </c>
      <c r="O8" s="608"/>
      <c r="P8" s="609"/>
      <c r="Q8" s="612" t="s">
        <v>6</v>
      </c>
      <c r="R8" s="612"/>
      <c r="S8" s="612"/>
      <c r="T8" s="612" t="s">
        <v>7</v>
      </c>
      <c r="U8" s="612"/>
      <c r="V8" s="612"/>
      <c r="W8" s="612" t="s">
        <v>8</v>
      </c>
      <c r="X8" s="612"/>
      <c r="Y8" s="612"/>
      <c r="Z8" s="612" t="s">
        <v>9</v>
      </c>
      <c r="AA8" s="612"/>
      <c r="AB8" s="612"/>
      <c r="AC8" s="607" t="s">
        <v>198</v>
      </c>
      <c r="AD8" s="608"/>
      <c r="AE8" s="609"/>
      <c r="AF8" s="607" t="s">
        <v>199</v>
      </c>
      <c r="AG8" s="608"/>
      <c r="AH8" s="609"/>
      <c r="AI8" s="607" t="s">
        <v>200</v>
      </c>
      <c r="AJ8" s="608"/>
      <c r="AK8" s="609"/>
    </row>
    <row r="9" spans="1:37" s="161" customFormat="1" ht="14.25">
      <c r="A9" s="162"/>
      <c r="B9" s="163"/>
      <c r="C9" s="162"/>
      <c r="D9" s="162"/>
      <c r="E9" s="162"/>
      <c r="F9" s="162"/>
      <c r="G9" s="164"/>
      <c r="H9" s="164"/>
      <c r="I9" s="164"/>
      <c r="J9" s="164"/>
      <c r="K9" s="164"/>
      <c r="L9" s="164"/>
      <c r="M9" s="164"/>
      <c r="N9" s="165" t="s">
        <v>208</v>
      </c>
      <c r="O9" s="165" t="s">
        <v>210</v>
      </c>
      <c r="P9" s="165" t="s">
        <v>215</v>
      </c>
      <c r="Q9" s="165" t="s">
        <v>208</v>
      </c>
      <c r="R9" s="165" t="s">
        <v>210</v>
      </c>
      <c r="S9" s="165" t="s">
        <v>215</v>
      </c>
      <c r="T9" s="165" t="s">
        <v>208</v>
      </c>
      <c r="U9" s="165" t="s">
        <v>210</v>
      </c>
      <c r="V9" s="165" t="s">
        <v>215</v>
      </c>
      <c r="W9" s="165" t="s">
        <v>208</v>
      </c>
      <c r="X9" s="165" t="s">
        <v>210</v>
      </c>
      <c r="Y9" s="165" t="s">
        <v>215</v>
      </c>
      <c r="Z9" s="165" t="s">
        <v>208</v>
      </c>
      <c r="AA9" s="165" t="s">
        <v>210</v>
      </c>
      <c r="AB9" s="165" t="s">
        <v>215</v>
      </c>
      <c r="AC9" s="165" t="s">
        <v>208</v>
      </c>
      <c r="AD9" s="165" t="s">
        <v>210</v>
      </c>
      <c r="AE9" s="165" t="s">
        <v>215</v>
      </c>
      <c r="AF9" s="165" t="s">
        <v>208</v>
      </c>
      <c r="AG9" s="165" t="s">
        <v>210</v>
      </c>
      <c r="AH9" s="165" t="s">
        <v>215</v>
      </c>
      <c r="AI9" s="165" t="s">
        <v>208</v>
      </c>
      <c r="AJ9" s="165" t="s">
        <v>210</v>
      </c>
      <c r="AK9" s="165" t="s">
        <v>215</v>
      </c>
    </row>
    <row r="10" spans="1:37" s="161" customFormat="1" ht="41.25" customHeight="1">
      <c r="A10" s="162"/>
      <c r="B10" s="163"/>
      <c r="C10" s="162"/>
      <c r="D10" s="162"/>
      <c r="E10" s="182" t="s">
        <v>320</v>
      </c>
      <c r="F10" s="182"/>
      <c r="G10" s="164"/>
      <c r="H10" s="164"/>
      <c r="I10" s="164"/>
      <c r="J10" s="164"/>
      <c r="K10" s="164"/>
      <c r="L10" s="164"/>
      <c r="M10" s="164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s="161" customFormat="1" ht="41.25" customHeight="1">
      <c r="A11" s="162"/>
      <c r="B11" s="163"/>
      <c r="C11" s="162"/>
      <c r="D11" s="162"/>
      <c r="E11" s="270" t="s">
        <v>310</v>
      </c>
      <c r="F11" s="271" t="s">
        <v>316</v>
      </c>
      <c r="G11" s="247"/>
      <c r="H11" s="247"/>
      <c r="I11" s="247"/>
      <c r="J11" s="247"/>
      <c r="K11" s="247"/>
      <c r="L11" s="250"/>
      <c r="M11" s="250"/>
      <c r="N11" s="245"/>
      <c r="O11" s="245"/>
      <c r="P11" s="245"/>
      <c r="Q11" s="245"/>
      <c r="R11" s="274">
        <f>SUM(R12:R22)</f>
        <v>509.7037</v>
      </c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37" s="161" customFormat="1" ht="20.25">
      <c r="A12" s="162"/>
      <c r="B12" s="163"/>
      <c r="C12" s="162"/>
      <c r="D12" s="162"/>
      <c r="E12" s="272" t="s">
        <v>311</v>
      </c>
      <c r="F12" s="271"/>
      <c r="G12" s="247"/>
      <c r="H12" s="247"/>
      <c r="I12" s="247"/>
      <c r="J12" s="247"/>
      <c r="K12" s="247"/>
      <c r="L12" s="250"/>
      <c r="M12" s="250"/>
      <c r="N12" s="245"/>
      <c r="O12" s="245"/>
      <c r="P12" s="245"/>
      <c r="Q12" s="245"/>
      <c r="R12" s="275">
        <v>2.1972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</row>
    <row r="13" spans="1:37" s="161" customFormat="1" ht="20.25">
      <c r="A13" s="162"/>
      <c r="B13" s="163"/>
      <c r="C13" s="162"/>
      <c r="D13" s="162"/>
      <c r="E13" s="272" t="s">
        <v>312</v>
      </c>
      <c r="F13" s="271"/>
      <c r="G13" s="247"/>
      <c r="H13" s="247"/>
      <c r="I13" s="247"/>
      <c r="J13" s="247"/>
      <c r="K13" s="247"/>
      <c r="L13" s="250"/>
      <c r="M13" s="250"/>
      <c r="N13" s="245"/>
      <c r="O13" s="245"/>
      <c r="P13" s="245"/>
      <c r="Q13" s="245"/>
      <c r="R13" s="275">
        <v>2.5065</v>
      </c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</row>
    <row r="14" spans="1:37" s="161" customFormat="1" ht="81.75">
      <c r="A14" s="162"/>
      <c r="B14" s="163"/>
      <c r="C14" s="162"/>
      <c r="D14" s="162"/>
      <c r="E14" s="273" t="s">
        <v>480</v>
      </c>
      <c r="F14" s="338"/>
      <c r="G14" s="247"/>
      <c r="H14" s="247"/>
      <c r="I14" s="247"/>
      <c r="J14" s="247"/>
      <c r="K14" s="247"/>
      <c r="L14" s="250"/>
      <c r="M14" s="250"/>
      <c r="N14" s="245"/>
      <c r="O14" s="245"/>
      <c r="P14" s="245"/>
      <c r="Q14" s="245"/>
      <c r="R14" s="276">
        <v>100</v>
      </c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</row>
    <row r="15" spans="1:37" s="161" customFormat="1" ht="61.5">
      <c r="A15" s="162"/>
      <c r="B15" s="163"/>
      <c r="C15" s="162"/>
      <c r="D15" s="162"/>
      <c r="E15" s="273" t="s">
        <v>313</v>
      </c>
      <c r="F15" s="338"/>
      <c r="G15" s="247"/>
      <c r="H15" s="247"/>
      <c r="I15" s="247"/>
      <c r="J15" s="247"/>
      <c r="K15" s="247"/>
      <c r="L15" s="250"/>
      <c r="M15" s="250"/>
      <c r="N15" s="245"/>
      <c r="O15" s="245"/>
      <c r="P15" s="245"/>
      <c r="Q15" s="245"/>
      <c r="R15" s="276">
        <v>20</v>
      </c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</row>
    <row r="16" spans="1:37" s="161" customFormat="1" ht="40.5">
      <c r="A16" s="162"/>
      <c r="B16" s="163"/>
      <c r="C16" s="162"/>
      <c r="D16" s="162"/>
      <c r="E16" s="273" t="s">
        <v>314</v>
      </c>
      <c r="F16" s="338"/>
      <c r="G16" s="247"/>
      <c r="H16" s="247"/>
      <c r="I16" s="247"/>
      <c r="J16" s="247"/>
      <c r="K16" s="247"/>
      <c r="L16" s="250"/>
      <c r="M16" s="250"/>
      <c r="N16" s="245"/>
      <c r="O16" s="245"/>
      <c r="P16" s="245"/>
      <c r="Q16" s="245"/>
      <c r="R16" s="276">
        <v>35</v>
      </c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</row>
    <row r="17" spans="1:37" s="161" customFormat="1" ht="40.5">
      <c r="A17" s="162"/>
      <c r="B17" s="163"/>
      <c r="C17" s="162"/>
      <c r="D17" s="162"/>
      <c r="E17" s="273" t="s">
        <v>376</v>
      </c>
      <c r="F17" s="338"/>
      <c r="G17" s="247"/>
      <c r="H17" s="247"/>
      <c r="I17" s="247"/>
      <c r="J17" s="247"/>
      <c r="K17" s="247"/>
      <c r="L17" s="250"/>
      <c r="M17" s="250"/>
      <c r="N17" s="245"/>
      <c r="O17" s="245"/>
      <c r="P17" s="245"/>
      <c r="Q17" s="245"/>
      <c r="R17" s="276">
        <v>20</v>
      </c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</row>
    <row r="18" spans="1:37" s="161" customFormat="1" ht="61.5">
      <c r="A18" s="162"/>
      <c r="B18" s="163"/>
      <c r="C18" s="162"/>
      <c r="D18" s="162"/>
      <c r="E18" s="273" t="s">
        <v>375</v>
      </c>
      <c r="F18" s="338"/>
      <c r="G18" s="247"/>
      <c r="H18" s="247"/>
      <c r="I18" s="247"/>
      <c r="J18" s="247"/>
      <c r="K18" s="247"/>
      <c r="L18" s="250"/>
      <c r="M18" s="250"/>
      <c r="N18" s="245"/>
      <c r="O18" s="245"/>
      <c r="P18" s="245"/>
      <c r="Q18" s="245"/>
      <c r="R18" s="276">
        <v>100</v>
      </c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</row>
    <row r="19" spans="1:37" s="161" customFormat="1" ht="61.5">
      <c r="A19" s="162"/>
      <c r="B19" s="163"/>
      <c r="C19" s="162"/>
      <c r="D19" s="162"/>
      <c r="E19" s="273" t="s">
        <v>481</v>
      </c>
      <c r="F19" s="338"/>
      <c r="G19" s="247"/>
      <c r="H19" s="247"/>
      <c r="I19" s="247"/>
      <c r="J19" s="247"/>
      <c r="K19" s="247"/>
      <c r="L19" s="250"/>
      <c r="M19" s="250"/>
      <c r="N19" s="245"/>
      <c r="O19" s="245"/>
      <c r="P19" s="245"/>
      <c r="Q19" s="245"/>
      <c r="R19" s="276">
        <v>30</v>
      </c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</row>
    <row r="20" spans="1:37" s="161" customFormat="1" ht="61.5">
      <c r="A20" s="162"/>
      <c r="B20" s="163"/>
      <c r="C20" s="162"/>
      <c r="D20" s="162"/>
      <c r="E20" s="273" t="s">
        <v>315</v>
      </c>
      <c r="F20" s="338"/>
      <c r="G20" s="247"/>
      <c r="H20" s="247"/>
      <c r="I20" s="247"/>
      <c r="J20" s="247"/>
      <c r="K20" s="247"/>
      <c r="L20" s="250"/>
      <c r="M20" s="250"/>
      <c r="N20" s="245"/>
      <c r="O20" s="245"/>
      <c r="P20" s="245"/>
      <c r="Q20" s="245"/>
      <c r="R20" s="276">
        <v>50</v>
      </c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</row>
    <row r="21" spans="1:37" s="161" customFormat="1" ht="102">
      <c r="A21" s="162"/>
      <c r="B21" s="163"/>
      <c r="C21" s="162"/>
      <c r="D21" s="162"/>
      <c r="E21" s="273" t="s">
        <v>482</v>
      </c>
      <c r="F21" s="338"/>
      <c r="G21" s="247"/>
      <c r="H21" s="247"/>
      <c r="I21" s="247"/>
      <c r="J21" s="247"/>
      <c r="K21" s="247"/>
      <c r="L21" s="250"/>
      <c r="M21" s="250"/>
      <c r="N21" s="245"/>
      <c r="O21" s="245"/>
      <c r="P21" s="245"/>
      <c r="Q21" s="245"/>
      <c r="R21" s="276">
        <v>120</v>
      </c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</row>
    <row r="22" spans="1:37" s="161" customFormat="1" ht="81.75">
      <c r="A22" s="159"/>
      <c r="B22" s="160"/>
      <c r="C22" s="159"/>
      <c r="D22" s="159"/>
      <c r="E22" s="273" t="s">
        <v>483</v>
      </c>
      <c r="F22" s="338"/>
      <c r="G22" s="166"/>
      <c r="H22" s="166"/>
      <c r="I22" s="166"/>
      <c r="J22" s="166"/>
      <c r="K22" s="166"/>
      <c r="L22" s="166"/>
      <c r="M22" s="166"/>
      <c r="N22" s="165"/>
      <c r="O22" s="165"/>
      <c r="P22" s="165"/>
      <c r="Q22" s="165"/>
      <c r="R22" s="276">
        <v>30</v>
      </c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</row>
    <row r="23" ht="20.25">
      <c r="F23" s="339"/>
    </row>
  </sheetData>
  <sheetProtection/>
  <mergeCells count="28">
    <mergeCell ref="AF8:AH8"/>
    <mergeCell ref="AI8:AK8"/>
    <mergeCell ref="D6:D7"/>
    <mergeCell ref="M7:M8"/>
    <mergeCell ref="N7:S7"/>
    <mergeCell ref="T7:AB7"/>
    <mergeCell ref="AC7:AK7"/>
    <mergeCell ref="N8:P8"/>
    <mergeCell ref="Q8:S8"/>
    <mergeCell ref="T8:V8"/>
    <mergeCell ref="W8:Y8"/>
    <mergeCell ref="Z8:AB8"/>
    <mergeCell ref="AC8:AE8"/>
    <mergeCell ref="G7:G8"/>
    <mergeCell ref="H7:H8"/>
    <mergeCell ref="I7:I8"/>
    <mergeCell ref="J7:J8"/>
    <mergeCell ref="K7:K8"/>
    <mergeCell ref="L7:L8"/>
    <mergeCell ref="A1:AK1"/>
    <mergeCell ref="A5:B5"/>
    <mergeCell ref="G5:M5"/>
    <mergeCell ref="N5:AK5"/>
    <mergeCell ref="G6:I6"/>
    <mergeCell ref="J6:K6"/>
    <mergeCell ref="L6:M6"/>
    <mergeCell ref="N6:AB6"/>
    <mergeCell ref="AC6:AK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spm5564</dc:creator>
  <cp:keywords/>
  <dc:description/>
  <cp:lastModifiedBy>DIW7</cp:lastModifiedBy>
  <cp:lastPrinted>2016-11-29T03:18:17Z</cp:lastPrinted>
  <dcterms:created xsi:type="dcterms:W3CDTF">2016-11-17T07:26:29Z</dcterms:created>
  <dcterms:modified xsi:type="dcterms:W3CDTF">2016-12-02T03:33:01Z</dcterms:modified>
  <cp:category/>
  <cp:version/>
  <cp:contentType/>
  <cp:contentStatus/>
</cp:coreProperties>
</file>