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0485" windowHeight="4530"/>
  </bookViews>
  <sheets>
    <sheet name="ตัดชีวภาพ+โลจิสติกส์+รวมAEC" sheetId="5" r:id="rId1"/>
    <sheet name="Sheet2" sheetId="2" r:id="rId2"/>
    <sheet name="Sheet3" sheetId="3" r:id="rId3"/>
  </sheets>
  <definedNames>
    <definedName name="_xlnm.Print_Area" localSheetId="0">'ตัดชีวภาพ+โลจิสติกส์+รวมAEC'!$A$1:$I$33</definedName>
    <definedName name="_xlnm.Print_Titles" localSheetId="0">'ตัดชีวภาพ+โลจิสติกส์+รวมAEC'!$3:$3</definedName>
  </definedNames>
  <calcPr calcId="145621"/>
</workbook>
</file>

<file path=xl/calcChain.xml><?xml version="1.0" encoding="utf-8"?>
<calcChain xmlns="http://schemas.openxmlformats.org/spreadsheetml/2006/main">
  <c r="G4" i="5" l="1"/>
  <c r="H28" i="5"/>
  <c r="H14" i="5"/>
  <c r="G14" i="5"/>
  <c r="H7" i="5"/>
  <c r="G7" i="5"/>
  <c r="H4" i="5"/>
  <c r="H20" i="5" l="1"/>
  <c r="G20" i="5"/>
  <c r="H17" i="5"/>
  <c r="H29" i="5" s="1"/>
  <c r="G17" i="5"/>
  <c r="G29" i="5"/>
</calcChain>
</file>

<file path=xl/sharedStrings.xml><?xml version="1.0" encoding="utf-8"?>
<sst xmlns="http://schemas.openxmlformats.org/spreadsheetml/2006/main" count="84" uniqueCount="66">
  <si>
    <t>ความสำคัญลำดับที่</t>
  </si>
  <si>
    <t>โครงการ/แผนงาน</t>
  </si>
  <si>
    <t>งบประมาณรวม
(ล้านบาท)</t>
  </si>
  <si>
    <t>สปอ.</t>
  </si>
  <si>
    <t>กรอ.</t>
  </si>
  <si>
    <t xml:space="preserve">โครงการส่งเสริมและพัฒนาการลงทุนไทยในต่างประเทศ   </t>
  </si>
  <si>
    <t>โครงการส่งเสริมและพัฒนาศักยภาพอุตสาหกรรมเพื่อเพิ่มรายได้และการลงทุนในพื้นที่ จ.ชายแดนภาคใต้</t>
  </si>
  <si>
    <t>การเชื่อมโยงโครงการสำคัญของ อก.</t>
  </si>
  <si>
    <t>สศอ./สมอ.</t>
  </si>
  <si>
    <t>สมอ.</t>
  </si>
  <si>
    <t>งบประมาณ ปี 57
(ล้านบาท)</t>
  </si>
  <si>
    <t>หมายเหตุ</t>
  </si>
  <si>
    <t xml:space="preserve">หน่วยงาน
</t>
  </si>
  <si>
    <t>โครงการพัฒนาธุรกิจอุตสาหกรรมโดยใช้ทุนทางวัฒนธรรมและภูมิปัญญา</t>
  </si>
  <si>
    <t>√ (1.2)</t>
  </si>
  <si>
    <t>√ (2.3)</t>
  </si>
  <si>
    <t>√ (6.1)</t>
  </si>
  <si>
    <t xml:space="preserve">โครงการพัฒนาเมืองอุตสาหกรรมเชิงนิเวศ  </t>
  </si>
  <si>
    <t>√ (18.1)</t>
  </si>
  <si>
    <t>√ (2.1)</t>
  </si>
  <si>
    <t>√ (29.1)</t>
  </si>
  <si>
    <t>√ (2.4)</t>
  </si>
  <si>
    <t>√ (2)</t>
  </si>
  <si>
    <t>√ (1)</t>
  </si>
  <si>
    <t>√ (3)</t>
  </si>
  <si>
    <t>√ (1,2)</t>
  </si>
  <si>
    <t>สปอ./ สอน.</t>
  </si>
  <si>
    <t>โครงการพัฒนาพื้นที่อุตสาหกรรมอย่างมีศักยภาพเพื่อรองรับการลงทุน</t>
  </si>
  <si>
    <t>Country Strategy
(1)</t>
  </si>
  <si>
    <t>เป้าหมายเชิงยุทธศาสตร์ตามข้อสั่งการ นรม. 
7 ม.ค.56
(2)</t>
  </si>
  <si>
    <t>นโยบายเร่งด่วน
(3)</t>
  </si>
  <si>
    <t>(2) เป้าหมายเชิงยุทธศาสตร์ตามข้อสั่งการของ นรม. จาก Workshop 7 ม.ค.56 4 ข้อ ได้แก่ 1) เพิ่มรายได้จากฐานเดิม 2) สร้างรายได้จากโอกาสใหม่ 3) เพิ่มประสิทธิภาพในการแข่งขัน 4) การลดรายจ่าย</t>
  </si>
  <si>
    <t>นโยบายเพิ่มตามข้อสั่งการ นรม. (Strategy Workshop Series)
(4)</t>
  </si>
  <si>
    <t>โครงการพัฒนาอุตสาหกรรมยานยนต์</t>
  </si>
  <si>
    <t>โครงการพัฒนาอุตสาหกรรมอาหาร</t>
  </si>
  <si>
    <t>โครงการยกระดับความสามารถการบริหารจัดการโลจิสติกส์และโซ่อุปทานของภาคอุตสาหกรรม</t>
  </si>
  <si>
    <t>กพร.</t>
  </si>
  <si>
    <t>สกท.</t>
  </si>
  <si>
    <t>กสอ.</t>
  </si>
  <si>
    <t>โครงการพัฒนาผลิตภาพ SMEs และ OTOP</t>
  </si>
  <si>
    <t>(1) Country Strategy ในประเด็นที่เกี่ยวข้อง ได้แก่ 1.2 การพัฒนาอุตสาหกรรมอาหารตั้งแต่ต้นน้ำถึงปลายน้ำ 2.1 แผนที่การใช้ที่ดิน (Zoning) เพื่ออุตสาหกรรม 2.2 กำหนดและส่งเสริมอุตสาหกรรมในอนาคต 2.3 การเพิ่มขีดความสามารถให้ SME และ OTOP สู่สากล 2.4 การนำทุนทางวัฒนธรรมและภูมิปัญญาไทยมาเพิ่มมูลค่า 6.1 การเสริมสร้างความสามารถในการแข่งขันของสินค้า บริการและการลงทุน เพื่อเชื่อมโยงโอกาสจากอาเซียน 18.1 พัฒนาตัวอย่างเมืองอุตสาหกรรมเชิงนิเวศ 10 แห่ง 29.1 ประสานบูรณาการงานรักษาความสงบและส่งเสริมการพัฒนาในพื้นที่ 3 จ.ชายแดนภาคใต้ฯ</t>
  </si>
  <si>
    <t>กรอ./กนอ.</t>
  </si>
  <si>
    <t>(4) นโยบายเพิ่มตามข้อสั่งการ นรม. (Strategy Workshop Series) 3 ข้อ ที่เกี่ยวกับ อก. (จาก 9 ข้อ) ได้แก่  1) ครัวไทยสู่ครัวโลก   2) อาหารฮาลาล   3) การเพิ่มผลผลิต SMEs</t>
  </si>
  <si>
    <t>- พัฒนาผลิตภาพ SMEs</t>
  </si>
  <si>
    <t>- บ่มเพาะวิสาหกิจขนาดกลางและขนาดย่อม</t>
  </si>
  <si>
    <t>สสว.</t>
  </si>
  <si>
    <t>- การกำหนดพื้นที่เพื่อใช้ในการอุตสาหกรรม</t>
  </si>
  <si>
    <t>- การพัฒนาพื้นที่อุตสาหกรรมใหม่</t>
  </si>
  <si>
    <t>- การพัฒนามาตรฐานเพื่อเตรียมความพร้อมในการเข้าสู่ AEC</t>
  </si>
  <si>
    <t>โครงการเตรียมความพร้อมภาคอุตสาหกรรมในการเข้าสู่ AEC</t>
  </si>
  <si>
    <t>- พัฒนาอุตสาหกรรมอาหารของไทยให้เป็นครัวคุณภาพของโลก</t>
  </si>
  <si>
    <t>- ส่งเสริมและพัฒนาอุตสาหกรรมอาหารฮาลาล</t>
  </si>
  <si>
    <t>- พัฒนาเมืองอุตสาหกรรมเชิงนิเวศ</t>
  </si>
  <si>
    <t>- บริหารจัดการกากของเสียอันตราย</t>
  </si>
  <si>
    <t>- พัฒนาธุรกิจอุตสาหกรรมโดยใช้ทุนทางวัฒนธรรมและภูมิปัญญา</t>
  </si>
  <si>
    <t>- มาตรฐานผลิตภัณฑ์ชุมชน</t>
  </si>
  <si>
    <t>สปอ./สพว.</t>
  </si>
  <si>
    <t>- การสร้างเครือข่ายอุตสาหกรรมสร้างสรรค์</t>
  </si>
  <si>
    <t>- การเตรียมความพร้อมผู้ประกอบการและธุรกิจอุตสาหกรรมเพื่อเข้าสู่ AEC</t>
  </si>
  <si>
    <t>(3) นโยบายเร่งด่วน  3 ข้อ ที่เกี่ยวกับ อก. (จาก 16 ข้อ)  ได้แก่  1) การแก้ไขปัญหาจังหวัดชายแดนภาคใต้  2) การพัฒนาความร่วมมือกับนานาประเทศ/เร่งดำเนินการตามข้อผูกพันในการเข้าสู่ AEC  3) การพัฒนาผลิตภัณฑ์ชุมชน</t>
  </si>
  <si>
    <t xml:space="preserve">ข้อมูล ณ วันที่ 22 มกราคม 2556 เวลา 19.00 น.   </t>
  </si>
  <si>
    <t>(การจัดตั้งศูนย์พัฒนาการลงทุนไทยในต่างประเทศ)</t>
  </si>
  <si>
    <t>(การจัดตั้งศูนย์ทดสอบและวิจัยพัฒนายานยนต์และชิ้นส่วนยานยนต์)</t>
  </si>
  <si>
    <t>กสอ/สสว.</t>
  </si>
  <si>
    <t>สมอ./กสอ.</t>
  </si>
  <si>
    <t>กสอ./สมอ./สปอ./สพว.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</si>
</sst>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>
    <font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rgb="FF000000"/>
      <name val="TH SarabunPSK"/>
      <family val="2"/>
    </font>
    <font>
      <sz val="14"/>
      <color rgb="FF000000"/>
      <name val="Agency FB"/>
      <family val="2"/>
    </font>
    <font>
      <sz val="14"/>
      <name val="TH SarabunPSK"/>
      <family val="2"/>
    </font>
    <font>
      <b/>
      <u val="doubleAccounting"/>
      <sz val="14"/>
      <color theme="1"/>
      <name val="TH SarabunPSK"/>
      <family val="2"/>
    </font>
    <font>
      <sz val="12"/>
      <color rgb="FFFF0000"/>
      <name val="TH SarabunPSK"/>
      <family val="2"/>
    </font>
    <font>
      <b/>
      <sz val="12"/>
      <color theme="1"/>
      <name val="TH SarabunPSK"/>
      <family val="2"/>
    </font>
    <font>
      <sz val="14"/>
      <name val="Agency FB"/>
      <family val="2"/>
    </font>
    <font>
      <sz val="12"/>
      <color theme="1"/>
      <name val="TH SarabunPSK"/>
      <family val="2"/>
    </font>
    <font>
      <sz val="1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3" fontId="2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 wrapText="1"/>
    </xf>
    <xf numFmtId="43" fontId="7" fillId="0" borderId="0" xfId="1" applyFont="1" applyAlignment="1">
      <alignment vertical="top" wrapText="1"/>
    </xf>
    <xf numFmtId="43" fontId="3" fillId="0" borderId="0" xfId="1" applyFont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center" vertical="top" wrapText="1"/>
    </xf>
    <xf numFmtId="43" fontId="4" fillId="2" borderId="4" xfId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center" vertical="top" wrapText="1"/>
    </xf>
    <xf numFmtId="43" fontId="4" fillId="2" borderId="3" xfId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5" fillId="2" borderId="5" xfId="0" applyFont="1" applyFill="1" applyBorder="1" applyAlignment="1">
      <alignment horizontal="center" vertical="top" wrapText="1"/>
    </xf>
    <xf numFmtId="43" fontId="4" fillId="2" borderId="5" xfId="1" applyFont="1" applyFill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3" fontId="4" fillId="0" borderId="3" xfId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43" fontId="4" fillId="0" borderId="5" xfId="1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3" fontId="4" fillId="0" borderId="3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2" borderId="4" xfId="0" quotePrefix="1" applyFont="1" applyFill="1" applyBorder="1" applyAlignment="1">
      <alignment vertical="top" wrapText="1"/>
    </xf>
    <xf numFmtId="0" fontId="4" fillId="2" borderId="5" xfId="0" quotePrefix="1" applyFont="1" applyFill="1" applyBorder="1" applyAlignment="1">
      <alignment vertical="top" wrapText="1"/>
    </xf>
    <xf numFmtId="0" fontId="6" fillId="0" borderId="5" xfId="0" quotePrefix="1" applyFont="1" applyBorder="1" applyAlignment="1">
      <alignment vertical="top" wrapText="1"/>
    </xf>
    <xf numFmtId="0" fontId="6" fillId="0" borderId="3" xfId="0" quotePrefix="1" applyFont="1" applyBorder="1" applyAlignment="1">
      <alignment vertical="top" wrapText="1"/>
    </xf>
    <xf numFmtId="0" fontId="4" fillId="0" borderId="3" xfId="0" quotePrefix="1" applyFont="1" applyBorder="1" applyAlignment="1">
      <alignment vertical="top" wrapText="1"/>
    </xf>
    <xf numFmtId="0" fontId="4" fillId="0" borderId="5" xfId="0" quotePrefix="1" applyFont="1" applyBorder="1" applyAlignment="1">
      <alignment vertical="top" wrapText="1"/>
    </xf>
    <xf numFmtId="0" fontId="10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quotePrefix="1" applyFont="1" applyBorder="1" applyAlignment="1">
      <alignment vertical="center" wrapText="1"/>
    </xf>
    <xf numFmtId="0" fontId="4" fillId="0" borderId="5" xfId="0" quotePrefix="1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43" fontId="4" fillId="0" borderId="5" xfId="1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vertical="top" wrapText="1"/>
    </xf>
    <xf numFmtId="43" fontId="6" fillId="2" borderId="3" xfId="1" applyFont="1" applyFill="1" applyBorder="1" applyAlignment="1">
      <alignment horizontal="right" vertical="top" wrapText="1"/>
    </xf>
    <xf numFmtId="0" fontId="6" fillId="2" borderId="3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2" borderId="7" xfId="0" applyFont="1" applyFill="1" applyBorder="1" applyAlignment="1">
      <alignment vertical="top" wrapText="1"/>
    </xf>
    <xf numFmtId="43" fontId="6" fillId="2" borderId="7" xfId="1" applyFont="1" applyFill="1" applyBorder="1" applyAlignment="1">
      <alignment vertical="top" wrapText="1"/>
    </xf>
    <xf numFmtId="43" fontId="6" fillId="2" borderId="7" xfId="1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43" fontId="6" fillId="2" borderId="8" xfId="1" applyFont="1" applyFill="1" applyBorder="1" applyAlignment="1">
      <alignment vertical="top" wrapText="1"/>
    </xf>
    <xf numFmtId="43" fontId="6" fillId="2" borderId="8" xfId="1" applyFont="1" applyFill="1" applyBorder="1" applyAlignment="1">
      <alignment horizontal="righ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3" xfId="0" quotePrefix="1" applyFont="1" applyFill="1" applyBorder="1" applyAlignment="1">
      <alignment vertical="top" wrapText="1"/>
    </xf>
    <xf numFmtId="0" fontId="6" fillId="2" borderId="8" xfId="0" quotePrefix="1" applyFont="1" applyFill="1" applyBorder="1" applyAlignment="1">
      <alignment vertical="top" wrapText="1"/>
    </xf>
    <xf numFmtId="0" fontId="6" fillId="2" borderId="7" xfId="0" quotePrefix="1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4" xfId="1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43" fontId="4" fillId="3" borderId="3" xfId="1" applyFont="1" applyFill="1" applyBorder="1" applyAlignment="1">
      <alignment vertical="top" wrapText="1"/>
    </xf>
    <xf numFmtId="0" fontId="6" fillId="3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4" fillId="3" borderId="4" xfId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vertical="top" wrapText="1"/>
    </xf>
    <xf numFmtId="43" fontId="6" fillId="3" borderId="1" xfId="1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43" fontId="8" fillId="0" borderId="2" xfId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3"/>
  <sheetViews>
    <sheetView tabSelected="1" view="pageBreakPreview" zoomScale="78" zoomScaleNormal="62" zoomScaleSheetLayoutView="78" workbookViewId="0">
      <selection activeCell="B31" sqref="B31:I31"/>
    </sheetView>
  </sheetViews>
  <sheetFormatPr defaultRowHeight="18.75"/>
  <cols>
    <col min="1" max="1" width="8.875" style="2" customWidth="1"/>
    <col min="2" max="2" width="68.5" style="1" customWidth="1"/>
    <col min="3" max="3" width="10.875" style="1" customWidth="1"/>
    <col min="4" max="4" width="16.375" style="1" customWidth="1"/>
    <col min="5" max="5" width="10" style="1" customWidth="1"/>
    <col min="6" max="6" width="16.875" style="1" customWidth="1"/>
    <col min="7" max="7" width="12.25" style="8" customWidth="1"/>
    <col min="8" max="8" width="14.375" style="8" customWidth="1"/>
    <col min="9" max="9" width="13.5" style="2" customWidth="1"/>
    <col min="10" max="16384" width="9" style="1"/>
  </cols>
  <sheetData>
    <row r="1" spans="1:9">
      <c r="A1" s="101" t="s">
        <v>7</v>
      </c>
      <c r="B1" s="101"/>
      <c r="C1" s="101"/>
      <c r="D1" s="101"/>
      <c r="E1" s="101"/>
      <c r="F1" s="101"/>
      <c r="G1" s="101"/>
      <c r="H1" s="101"/>
      <c r="I1" s="101"/>
    </row>
    <row r="2" spans="1:9" ht="16.5" customHeight="1">
      <c r="G2" s="102" t="s">
        <v>60</v>
      </c>
      <c r="H2" s="102"/>
      <c r="I2" s="102"/>
    </row>
    <row r="3" spans="1:9" s="14" customFormat="1" ht="76.5" customHeight="1">
      <c r="A3" s="3" t="s">
        <v>0</v>
      </c>
      <c r="B3" s="3" t="s">
        <v>1</v>
      </c>
      <c r="C3" s="3" t="s">
        <v>28</v>
      </c>
      <c r="D3" s="13" t="s">
        <v>29</v>
      </c>
      <c r="E3" s="3" t="s">
        <v>30</v>
      </c>
      <c r="F3" s="13" t="s">
        <v>32</v>
      </c>
      <c r="G3" s="4" t="s">
        <v>2</v>
      </c>
      <c r="H3" s="4" t="s">
        <v>10</v>
      </c>
      <c r="I3" s="3" t="s">
        <v>12</v>
      </c>
    </row>
    <row r="4" spans="1:9">
      <c r="A4" s="103">
        <v>1</v>
      </c>
      <c r="B4" s="73" t="s">
        <v>39</v>
      </c>
      <c r="C4" s="74" t="s">
        <v>15</v>
      </c>
      <c r="D4" s="74" t="s">
        <v>24</v>
      </c>
      <c r="E4" s="73"/>
      <c r="F4" s="74" t="s">
        <v>24</v>
      </c>
      <c r="G4" s="75">
        <f>11523</f>
        <v>11523</v>
      </c>
      <c r="H4" s="75">
        <f>2512-262</f>
        <v>2250</v>
      </c>
      <c r="I4" s="76" t="s">
        <v>63</v>
      </c>
    </row>
    <row r="5" spans="1:9">
      <c r="A5" s="104"/>
      <c r="B5" s="39" t="s">
        <v>43</v>
      </c>
      <c r="C5" s="10"/>
      <c r="D5" s="10"/>
      <c r="E5" s="9"/>
      <c r="F5" s="10"/>
      <c r="G5" s="11"/>
      <c r="H5" s="11"/>
      <c r="I5" s="19" t="s">
        <v>38</v>
      </c>
    </row>
    <row r="6" spans="1:9">
      <c r="A6" s="105"/>
      <c r="B6" s="40" t="s">
        <v>44</v>
      </c>
      <c r="C6" s="22"/>
      <c r="D6" s="22"/>
      <c r="E6" s="21"/>
      <c r="F6" s="22"/>
      <c r="G6" s="23"/>
      <c r="H6" s="23"/>
      <c r="I6" s="20" t="s">
        <v>45</v>
      </c>
    </row>
    <row r="7" spans="1:9">
      <c r="A7" s="103">
        <v>2</v>
      </c>
      <c r="B7" s="77" t="s">
        <v>5</v>
      </c>
      <c r="C7" s="78" t="s">
        <v>16</v>
      </c>
      <c r="D7" s="78" t="s">
        <v>22</v>
      </c>
      <c r="E7" s="78" t="s">
        <v>22</v>
      </c>
      <c r="F7" s="77"/>
      <c r="G7" s="79">
        <f>3054-2831</f>
        <v>223</v>
      </c>
      <c r="H7" s="79">
        <f>1131-1088</f>
        <v>43</v>
      </c>
      <c r="I7" s="76" t="s">
        <v>37</v>
      </c>
    </row>
    <row r="8" spans="1:9">
      <c r="A8" s="105"/>
      <c r="B8" s="21" t="s">
        <v>61</v>
      </c>
      <c r="C8" s="22"/>
      <c r="D8" s="22"/>
      <c r="E8" s="22"/>
      <c r="F8" s="21"/>
      <c r="G8" s="23"/>
      <c r="H8" s="23"/>
      <c r="I8" s="20"/>
    </row>
    <row r="9" spans="1:9">
      <c r="A9" s="103">
        <v>3</v>
      </c>
      <c r="B9" s="80" t="s">
        <v>33</v>
      </c>
      <c r="C9" s="78" t="s">
        <v>15</v>
      </c>
      <c r="D9" s="78" t="s">
        <v>23</v>
      </c>
      <c r="E9" s="77"/>
      <c r="F9" s="77"/>
      <c r="G9" s="79">
        <v>8170.9</v>
      </c>
      <c r="H9" s="79">
        <v>3535.04</v>
      </c>
      <c r="I9" s="76" t="s">
        <v>8</v>
      </c>
    </row>
    <row r="10" spans="1:9">
      <c r="A10" s="105"/>
      <c r="B10" s="81" t="s">
        <v>62</v>
      </c>
      <c r="C10" s="17"/>
      <c r="D10" s="17"/>
      <c r="E10" s="16"/>
      <c r="F10" s="16"/>
      <c r="G10" s="18"/>
      <c r="H10" s="18"/>
      <c r="I10" s="72"/>
    </row>
    <row r="11" spans="1:9">
      <c r="A11" s="103">
        <v>4</v>
      </c>
      <c r="B11" s="82" t="s">
        <v>27</v>
      </c>
      <c r="C11" s="83" t="s">
        <v>19</v>
      </c>
      <c r="D11" s="83" t="s">
        <v>22</v>
      </c>
      <c r="E11" s="84"/>
      <c r="F11" s="84"/>
      <c r="G11" s="85">
        <v>160</v>
      </c>
      <c r="H11" s="85">
        <v>160</v>
      </c>
      <c r="I11" s="86" t="s">
        <v>41</v>
      </c>
    </row>
    <row r="12" spans="1:9">
      <c r="A12" s="104"/>
      <c r="B12" s="42" t="s">
        <v>46</v>
      </c>
      <c r="C12" s="24"/>
      <c r="D12" s="24"/>
      <c r="E12" s="25"/>
      <c r="F12" s="25"/>
      <c r="G12" s="26"/>
      <c r="H12" s="26"/>
      <c r="I12" s="27"/>
    </row>
    <row r="13" spans="1:9">
      <c r="A13" s="105"/>
      <c r="B13" s="41" t="s">
        <v>47</v>
      </c>
      <c r="C13" s="28"/>
      <c r="D13" s="28"/>
      <c r="E13" s="29"/>
      <c r="F13" s="29"/>
      <c r="G13" s="30"/>
      <c r="H13" s="30"/>
      <c r="I13" s="31"/>
    </row>
    <row r="14" spans="1:9">
      <c r="A14" s="103">
        <v>5</v>
      </c>
      <c r="B14" s="84" t="s">
        <v>49</v>
      </c>
      <c r="C14" s="87" t="s">
        <v>15</v>
      </c>
      <c r="D14" s="87" t="s">
        <v>24</v>
      </c>
      <c r="E14" s="78" t="s">
        <v>22</v>
      </c>
      <c r="F14" s="84"/>
      <c r="G14" s="85">
        <f>1984.82+2831</f>
        <v>4815.82</v>
      </c>
      <c r="H14" s="85">
        <f>336.82+1088</f>
        <v>1424.82</v>
      </c>
      <c r="I14" s="86" t="s">
        <v>64</v>
      </c>
    </row>
    <row r="15" spans="1:9">
      <c r="A15" s="104"/>
      <c r="B15" s="43" t="s">
        <v>48</v>
      </c>
      <c r="C15" s="32"/>
      <c r="D15" s="32"/>
      <c r="E15" s="24"/>
      <c r="F15" s="25"/>
      <c r="G15" s="33"/>
      <c r="H15" s="33"/>
      <c r="I15" s="34" t="s">
        <v>9</v>
      </c>
    </row>
    <row r="16" spans="1:9">
      <c r="A16" s="105"/>
      <c r="B16" s="44" t="s">
        <v>58</v>
      </c>
      <c r="C16" s="45"/>
      <c r="D16" s="45"/>
      <c r="E16" s="28"/>
      <c r="F16" s="29"/>
      <c r="G16" s="46"/>
      <c r="H16" s="46"/>
      <c r="I16" s="47" t="s">
        <v>38</v>
      </c>
    </row>
    <row r="17" spans="1:9">
      <c r="A17" s="103">
        <v>6</v>
      </c>
      <c r="B17" s="73" t="s">
        <v>34</v>
      </c>
      <c r="C17" s="74" t="s">
        <v>14</v>
      </c>
      <c r="D17" s="74" t="s">
        <v>24</v>
      </c>
      <c r="E17" s="73"/>
      <c r="F17" s="74" t="s">
        <v>25</v>
      </c>
      <c r="G17" s="75">
        <f>11129.52+1630</f>
        <v>12759.52</v>
      </c>
      <c r="H17" s="75">
        <f>2298.5+320</f>
        <v>2618.5</v>
      </c>
      <c r="I17" s="88" t="s">
        <v>26</v>
      </c>
    </row>
    <row r="18" spans="1:9">
      <c r="A18" s="104"/>
      <c r="B18" s="43" t="s">
        <v>50</v>
      </c>
      <c r="C18" s="24"/>
      <c r="D18" s="24"/>
      <c r="E18" s="25"/>
      <c r="F18" s="24"/>
      <c r="G18" s="33"/>
      <c r="H18" s="33"/>
      <c r="I18" s="34"/>
    </row>
    <row r="19" spans="1:9">
      <c r="A19" s="105"/>
      <c r="B19" s="44" t="s">
        <v>51</v>
      </c>
      <c r="C19" s="28"/>
      <c r="D19" s="28"/>
      <c r="E19" s="29"/>
      <c r="F19" s="28"/>
      <c r="G19" s="46"/>
      <c r="H19" s="46"/>
      <c r="I19" s="47"/>
    </row>
    <row r="20" spans="1:9" s="6" customFormat="1">
      <c r="A20" s="103">
        <v>7</v>
      </c>
      <c r="B20" s="89" t="s">
        <v>17</v>
      </c>
      <c r="C20" s="90" t="s">
        <v>18</v>
      </c>
      <c r="D20" s="90" t="s">
        <v>24</v>
      </c>
      <c r="E20" s="89"/>
      <c r="F20" s="89"/>
      <c r="G20" s="91">
        <f>898.71+6600</f>
        <v>7498.71</v>
      </c>
      <c r="H20" s="91">
        <f>260.8+55</f>
        <v>315.8</v>
      </c>
      <c r="I20" s="92" t="s">
        <v>4</v>
      </c>
    </row>
    <row r="21" spans="1:9" s="6" customFormat="1">
      <c r="A21" s="104"/>
      <c r="B21" s="48" t="s">
        <v>52</v>
      </c>
      <c r="C21" s="36"/>
      <c r="D21" s="36"/>
      <c r="E21" s="35"/>
      <c r="F21" s="35"/>
      <c r="G21" s="37"/>
      <c r="H21" s="37"/>
      <c r="I21" s="38"/>
    </row>
    <row r="22" spans="1:9" s="6" customFormat="1">
      <c r="A22" s="105"/>
      <c r="B22" s="49" t="s">
        <v>53</v>
      </c>
      <c r="C22" s="50"/>
      <c r="D22" s="50"/>
      <c r="E22" s="51"/>
      <c r="F22" s="51"/>
      <c r="G22" s="52"/>
      <c r="H22" s="52"/>
      <c r="I22" s="53"/>
    </row>
    <row r="23" spans="1:9">
      <c r="A23" s="103">
        <v>8</v>
      </c>
      <c r="B23" s="82" t="s">
        <v>13</v>
      </c>
      <c r="C23" s="83" t="s">
        <v>21</v>
      </c>
      <c r="D23" s="83" t="s">
        <v>23</v>
      </c>
      <c r="E23" s="83" t="s">
        <v>24</v>
      </c>
      <c r="F23" s="84"/>
      <c r="G23" s="93">
        <v>1844.59</v>
      </c>
      <c r="H23" s="94">
        <v>331.21</v>
      </c>
      <c r="I23" s="99" t="s">
        <v>65</v>
      </c>
    </row>
    <row r="24" spans="1:9">
      <c r="A24" s="104"/>
      <c r="B24" s="69" t="s">
        <v>54</v>
      </c>
      <c r="C24" s="17"/>
      <c r="D24" s="17"/>
      <c r="E24" s="24"/>
      <c r="F24" s="16"/>
      <c r="G24" s="54"/>
      <c r="H24" s="55"/>
      <c r="I24" s="56" t="s">
        <v>38</v>
      </c>
    </row>
    <row r="25" spans="1:9">
      <c r="A25" s="104"/>
      <c r="B25" s="70" t="s">
        <v>55</v>
      </c>
      <c r="C25" s="63"/>
      <c r="D25" s="63"/>
      <c r="E25" s="64"/>
      <c r="F25" s="65"/>
      <c r="G25" s="66"/>
      <c r="H25" s="67"/>
      <c r="I25" s="68" t="s">
        <v>9</v>
      </c>
    </row>
    <row r="26" spans="1:9">
      <c r="A26" s="105"/>
      <c r="B26" s="71" t="s">
        <v>57</v>
      </c>
      <c r="C26" s="57"/>
      <c r="D26" s="57"/>
      <c r="E26" s="58"/>
      <c r="F26" s="59"/>
      <c r="G26" s="60"/>
      <c r="H26" s="61"/>
      <c r="I26" s="62" t="s">
        <v>56</v>
      </c>
    </row>
    <row r="27" spans="1:9" s="6" customFormat="1">
      <c r="A27" s="5">
        <v>9</v>
      </c>
      <c r="B27" s="95" t="s">
        <v>35</v>
      </c>
      <c r="C27" s="96" t="s">
        <v>15</v>
      </c>
      <c r="D27" s="96" t="s">
        <v>24</v>
      </c>
      <c r="E27" s="95"/>
      <c r="F27" s="95"/>
      <c r="G27" s="97">
        <v>1800.54</v>
      </c>
      <c r="H27" s="97">
        <v>262</v>
      </c>
      <c r="I27" s="98" t="s">
        <v>36</v>
      </c>
    </row>
    <row r="28" spans="1:9">
      <c r="A28" s="12">
        <v>10</v>
      </c>
      <c r="B28" s="84" t="s">
        <v>6</v>
      </c>
      <c r="C28" s="83" t="s">
        <v>20</v>
      </c>
      <c r="D28" s="83" t="s">
        <v>23</v>
      </c>
      <c r="E28" s="83" t="s">
        <v>23</v>
      </c>
      <c r="F28" s="84"/>
      <c r="G28" s="85">
        <v>5953.73</v>
      </c>
      <c r="H28" s="85">
        <f>52.24+208.94+365.66+417.89</f>
        <v>1044.73</v>
      </c>
      <c r="I28" s="86" t="s">
        <v>3</v>
      </c>
    </row>
    <row r="29" spans="1:9" ht="21">
      <c r="A29" s="15"/>
      <c r="G29" s="7">
        <f>SUM(G4:G28)</f>
        <v>54749.81</v>
      </c>
      <c r="H29" s="7">
        <f>SUM(H4:H28)</f>
        <v>11985.099999999999</v>
      </c>
    </row>
    <row r="30" spans="1:9" ht="36.75" customHeight="1">
      <c r="A30" s="2" t="s">
        <v>11</v>
      </c>
      <c r="B30" s="100" t="s">
        <v>40</v>
      </c>
      <c r="C30" s="100"/>
      <c r="D30" s="100"/>
      <c r="E30" s="100"/>
      <c r="F30" s="100"/>
      <c r="G30" s="100"/>
      <c r="H30" s="100"/>
      <c r="I30" s="100"/>
    </row>
    <row r="31" spans="1:9">
      <c r="A31" s="15"/>
      <c r="B31" s="100" t="s">
        <v>31</v>
      </c>
      <c r="C31" s="100"/>
      <c r="D31" s="100"/>
      <c r="E31" s="100"/>
      <c r="F31" s="100"/>
      <c r="G31" s="100"/>
      <c r="H31" s="100"/>
      <c r="I31" s="100"/>
    </row>
    <row r="32" spans="1:9">
      <c r="B32" s="100" t="s">
        <v>59</v>
      </c>
      <c r="C32" s="100"/>
      <c r="D32" s="100"/>
      <c r="E32" s="100"/>
      <c r="F32" s="100"/>
      <c r="G32" s="100"/>
      <c r="H32" s="100"/>
      <c r="I32" s="100"/>
    </row>
    <row r="33" spans="2:9">
      <c r="B33" s="100" t="s">
        <v>42</v>
      </c>
      <c r="C33" s="100"/>
      <c r="D33" s="100"/>
      <c r="E33" s="100"/>
      <c r="F33" s="100"/>
      <c r="G33" s="100"/>
      <c r="H33" s="100"/>
      <c r="I33" s="100"/>
    </row>
  </sheetData>
  <mergeCells count="14">
    <mergeCell ref="B33:I33"/>
    <mergeCell ref="A1:I1"/>
    <mergeCell ref="G2:I2"/>
    <mergeCell ref="B30:I30"/>
    <mergeCell ref="B31:I31"/>
    <mergeCell ref="B32:I32"/>
    <mergeCell ref="A4:A6"/>
    <mergeCell ref="A7:A8"/>
    <mergeCell ref="A11:A13"/>
    <mergeCell ref="A14:A16"/>
    <mergeCell ref="A17:A19"/>
    <mergeCell ref="A20:A22"/>
    <mergeCell ref="A23:A26"/>
    <mergeCell ref="A9:A10"/>
  </mergeCells>
  <pageMargins left="0.34055118099999998" right="0.31496062992126" top="0" bottom="0" header="0" footer="0"/>
  <pageSetup paperSize="9" scale="78" orientation="landscape" r:id="rId1"/>
  <headerFoot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11" sqref="G11"/>
    </sheetView>
  </sheetViews>
  <sheetFormatPr defaultRowHeight="21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ตัดชีวภาพ+โลจิสติกส์+รวมAEC</vt:lpstr>
      <vt:lpstr>Sheet2</vt:lpstr>
      <vt:lpstr>Sheet3</vt:lpstr>
      <vt:lpstr>'ตัดชีวภาพ+โลจิสติกส์+รวมAEC'!Print_Area</vt:lpstr>
      <vt:lpstr>'ตัดชีวภาพ+โลจิสติกส์+รวมAEC'!Print_Titles</vt:lpstr>
    </vt:vector>
  </TitlesOfParts>
  <Company>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dc:description>จากข้อสรุปการเปลี่ยนแปลง ณ 22 ม.ค.56 เวลา 12น.</dc:description>
  <cp:lastModifiedBy>User6</cp:lastModifiedBy>
  <cp:lastPrinted>2013-01-24T01:38:05Z</cp:lastPrinted>
  <dcterms:created xsi:type="dcterms:W3CDTF">2013-01-11T11:07:20Z</dcterms:created>
  <dcterms:modified xsi:type="dcterms:W3CDTF">2013-01-24T01:38:38Z</dcterms:modified>
</cp:coreProperties>
</file>